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Resultat" sheetId="1" r:id="rId1"/>
    <sheet name="Tidsreg" sheetId="2" r:id="rId2"/>
    <sheet name="Tidsreg2" sheetId="3" r:id="rId3"/>
    <sheet name="Lagkonk." sheetId="4" r:id="rId4"/>
    <sheet name="Ark8" sheetId="5" r:id="rId5"/>
  </sheets>
  <definedNames>
    <definedName name="_xlnm.Print_Titles" localSheetId="0">'Resultat'!$1:$3</definedName>
  </definedNames>
  <calcPr fullCalcOnLoad="1"/>
</workbook>
</file>

<file path=xl/sharedStrings.xml><?xml version="1.0" encoding="utf-8"?>
<sst xmlns="http://schemas.openxmlformats.org/spreadsheetml/2006/main" count="461" uniqueCount="331">
  <si>
    <t>JUNGERLØPET</t>
  </si>
  <si>
    <t>Vestfossen IF</t>
  </si>
  <si>
    <t>Start
nr.</t>
  </si>
  <si>
    <t>Klubb</t>
  </si>
  <si>
    <t>Tidl.
deltatt</t>
  </si>
  <si>
    <t>Sommerstad</t>
  </si>
  <si>
    <t>Ingjerd</t>
  </si>
  <si>
    <t>Vikersund IF</t>
  </si>
  <si>
    <t>Krødsherad IL</t>
  </si>
  <si>
    <t>Kongsberg IF</t>
  </si>
  <si>
    <t>Drammen Strong</t>
  </si>
  <si>
    <t>Bærum Skiklubb</t>
  </si>
  <si>
    <t>Mjøndalen IF</t>
  </si>
  <si>
    <t>BK Ski</t>
  </si>
  <si>
    <t>Hokksund IL</t>
  </si>
  <si>
    <t>Liungen</t>
  </si>
  <si>
    <t>Resultatliste</t>
  </si>
  <si>
    <t>Plass
nr.</t>
  </si>
  <si>
    <t>Løpers navn</t>
  </si>
  <si>
    <t>Slutt-tid</t>
  </si>
  <si>
    <t>Søndag 7. mars 1999</t>
  </si>
  <si>
    <t>Registrering av innkomst-tider</t>
  </si>
  <si>
    <t>Startnr</t>
  </si>
  <si>
    <t>Time</t>
  </si>
  <si>
    <t>MIN/Sek.</t>
  </si>
  <si>
    <t>Slutt-tid-utregning</t>
  </si>
  <si>
    <t>K2 Kvinner 18-19 år</t>
  </si>
  <si>
    <t>K3 Kvinner 20-24 år</t>
  </si>
  <si>
    <t>K8 Kvinner 45-49 år</t>
  </si>
  <si>
    <t>Vestfossen I.F.</t>
  </si>
  <si>
    <t>Nybøe</t>
  </si>
  <si>
    <t>Anita</t>
  </si>
  <si>
    <t>I.F. Liungen</t>
  </si>
  <si>
    <t>BK-ski</t>
  </si>
  <si>
    <t>K7 Kvinner 40-44 år</t>
  </si>
  <si>
    <t>Myhre</t>
  </si>
  <si>
    <t>Margrethe</t>
  </si>
  <si>
    <t>Kjetil</t>
  </si>
  <si>
    <t>Walter</t>
  </si>
  <si>
    <t>Nils Andreas</t>
  </si>
  <si>
    <t>Bergkameratene</t>
  </si>
  <si>
    <t>Andreas</t>
  </si>
  <si>
    <t>Røste</t>
  </si>
  <si>
    <t>Espen</t>
  </si>
  <si>
    <t>Kløvstad</t>
  </si>
  <si>
    <t>Morten</t>
  </si>
  <si>
    <t>Brekke</t>
  </si>
  <si>
    <t>Ole Jens</t>
  </si>
  <si>
    <t>Bergkameratene Ski</t>
  </si>
  <si>
    <t>Tyse</t>
  </si>
  <si>
    <t>Egil Halvorsen</t>
  </si>
  <si>
    <t>Hokksund I.L.</t>
  </si>
  <si>
    <t>Lobben</t>
  </si>
  <si>
    <t>Roar</t>
  </si>
  <si>
    <t>Sanden</t>
  </si>
  <si>
    <t>Arne</t>
  </si>
  <si>
    <t>Nils</t>
  </si>
  <si>
    <t>Johnsen</t>
  </si>
  <si>
    <t>Erling Jarl</t>
  </si>
  <si>
    <t>Jensen-Eian</t>
  </si>
  <si>
    <t>Jens Petter</t>
  </si>
  <si>
    <t>BK-Ski</t>
  </si>
  <si>
    <t>Bjørn Myhre Sport</t>
  </si>
  <si>
    <t>Haugen</t>
  </si>
  <si>
    <t>Becker</t>
  </si>
  <si>
    <t>Helgerud</t>
  </si>
  <si>
    <t>Stian</t>
  </si>
  <si>
    <t>Størdal</t>
  </si>
  <si>
    <t>Startliste</t>
  </si>
  <si>
    <t>Antall ganger</t>
  </si>
  <si>
    <t>Lagkonkurranse</t>
  </si>
  <si>
    <t>Lørdag 26. februar 2011</t>
  </si>
  <si>
    <t>Menn 16-17 år</t>
  </si>
  <si>
    <t>Saastad, Krister</t>
  </si>
  <si>
    <t>IL Runar</t>
  </si>
  <si>
    <t>Født</t>
  </si>
  <si>
    <t>Menn 17-18 år</t>
  </si>
  <si>
    <t>Næss, Oskar</t>
  </si>
  <si>
    <t>Nesbygda IF</t>
  </si>
  <si>
    <t>Bergane, Marius</t>
  </si>
  <si>
    <t>Konnerud IL</t>
  </si>
  <si>
    <t>Børnick, Kristian</t>
  </si>
  <si>
    <t>Andersen, Kristian Tobias</t>
  </si>
  <si>
    <t>Christensen, Ola Kornerud</t>
  </si>
  <si>
    <t>Menn 18-19 år</t>
  </si>
  <si>
    <t>Menn 19-20 år</t>
  </si>
  <si>
    <t>Tungesvik, Hans Christian</t>
  </si>
  <si>
    <t>Jardar IL</t>
  </si>
  <si>
    <t>Christensen, Herman Kornerud</t>
  </si>
  <si>
    <t>Kopnnerud IL</t>
  </si>
  <si>
    <t>Andersen, Emil Oliver</t>
  </si>
  <si>
    <t>Jelstad, Erik Stærkeby</t>
  </si>
  <si>
    <t>Vikersund Langrenn</t>
  </si>
  <si>
    <t>Børnick, Daniel</t>
  </si>
  <si>
    <t>Weberg, Halvor</t>
  </si>
  <si>
    <t>Eriksrud, Ole-Vidar</t>
  </si>
  <si>
    <t>Svenungsen, Marius</t>
  </si>
  <si>
    <t>Ingen</t>
  </si>
  <si>
    <t>Nygaard, Håvard</t>
  </si>
  <si>
    <t>Ole K. Karlsen MPF/BiL</t>
  </si>
  <si>
    <t>Ousdal, Martin Berg</t>
  </si>
  <si>
    <t>Sollihøgda Ski</t>
  </si>
  <si>
    <t>Menn 21-25 år</t>
  </si>
  <si>
    <t>Becher, Adrian</t>
  </si>
  <si>
    <t>Breda, Mads</t>
  </si>
  <si>
    <t>Schaban, Alae</t>
  </si>
  <si>
    <t>Hassel BIL</t>
  </si>
  <si>
    <t>Weltzin, Espen Hultgreen</t>
  </si>
  <si>
    <t>Kjelsås IL</t>
  </si>
  <si>
    <t>Kopland, Karsten</t>
  </si>
  <si>
    <t>PWT Travel</t>
  </si>
  <si>
    <t>Berner, Endre</t>
  </si>
  <si>
    <t>Privat</t>
  </si>
  <si>
    <t>Jelstad, Stian</t>
  </si>
  <si>
    <t>Menn 26-30 år</t>
  </si>
  <si>
    <t>Næss, Børre</t>
  </si>
  <si>
    <t>Team Oslo Sportslaget/Efteløt IL</t>
  </si>
  <si>
    <t>Skauen, Martin</t>
  </si>
  <si>
    <t>Bull Ski- og Kajakk</t>
  </si>
  <si>
    <t>Foster, Daniel Robert</t>
  </si>
  <si>
    <t>Andersen, Kim Wahl</t>
  </si>
  <si>
    <t>Iversen, Jon Anders</t>
  </si>
  <si>
    <t>Berger IL</t>
  </si>
  <si>
    <t>Hellesø, Eskil</t>
  </si>
  <si>
    <t>Haare, Øystein Aaby</t>
  </si>
  <si>
    <t>VIF Tennis</t>
  </si>
  <si>
    <t>Bolstad, Gjermund</t>
  </si>
  <si>
    <t>Konnerud Il</t>
  </si>
  <si>
    <t>Mikkelsen, Fredrik</t>
  </si>
  <si>
    <t>Røyskattlia BIL</t>
  </si>
  <si>
    <t>Menn 31-35 år</t>
  </si>
  <si>
    <t>Verås, Bjørn Inge</t>
  </si>
  <si>
    <t>Gjesterud Sikfiskerlag/BK-ski</t>
  </si>
  <si>
    <t>Arntzen, Andreas Bakke</t>
  </si>
  <si>
    <t>Olsen, Bjørnar</t>
  </si>
  <si>
    <t>Ahmed, Hassan</t>
  </si>
  <si>
    <t>Andersen, Eirik</t>
  </si>
  <si>
    <t>Bjerregaard, Eirik</t>
  </si>
  <si>
    <t>Dybendal, Henning</t>
  </si>
  <si>
    <t>Kleiv, Tor-Erling Låg</t>
  </si>
  <si>
    <t>Andersen, Ole Jon</t>
  </si>
  <si>
    <t>Sigdal Skiklubb</t>
  </si>
  <si>
    <t>Sand, Hans Erik</t>
  </si>
  <si>
    <t>Sjåstad/Vestre Lier</t>
  </si>
  <si>
    <t>Langset, Jostein</t>
  </si>
  <si>
    <t>Milslukerne Sport</t>
  </si>
  <si>
    <t>Wiger, Øyvind</t>
  </si>
  <si>
    <t>Røstum, Helge</t>
  </si>
  <si>
    <t>Skiforeningen</t>
  </si>
  <si>
    <t>Krog, Jørgen</t>
  </si>
  <si>
    <t>Laug, Roger Werner</t>
  </si>
  <si>
    <t>Team CORENA</t>
  </si>
  <si>
    <t>Tronvik, Øystein Andreas</t>
  </si>
  <si>
    <t>Gårdsgutta.com/Liungen IF</t>
  </si>
  <si>
    <t>Solhaug, Steinar</t>
  </si>
  <si>
    <t>Larsson, Richard</t>
  </si>
  <si>
    <t>Ringkollen Skiklubb</t>
  </si>
  <si>
    <t>Helgesen, Tormod</t>
  </si>
  <si>
    <t>Team Ull</t>
  </si>
  <si>
    <t>Nondal, Trond</t>
  </si>
  <si>
    <t>Vital BIL</t>
  </si>
  <si>
    <t>Dale, Einar</t>
  </si>
  <si>
    <t>Haug, Trond Espen</t>
  </si>
  <si>
    <t>Statkraft BIL</t>
  </si>
  <si>
    <t>Elde, Knut Arild Myklebust</t>
  </si>
  <si>
    <t>Team Elde</t>
  </si>
  <si>
    <t>Menn 41-45 år</t>
  </si>
  <si>
    <t>Carlsen, Peter</t>
  </si>
  <si>
    <t>Ros IL</t>
  </si>
  <si>
    <t>Tangen, Leif Erik</t>
  </si>
  <si>
    <t>Botne skiklubb</t>
  </si>
  <si>
    <t>Omari, Hassan</t>
  </si>
  <si>
    <t>Molia, Kåre</t>
  </si>
  <si>
    <t>Pedersen, Torstein</t>
  </si>
  <si>
    <t>Telenor</t>
  </si>
  <si>
    <t>Saastad, Per Kristian</t>
  </si>
  <si>
    <t>Lae, Tore</t>
  </si>
  <si>
    <t>Elvegård, Pål</t>
  </si>
  <si>
    <t>Sande Sportsklubb</t>
  </si>
  <si>
    <t>Bak, Bjørn</t>
  </si>
  <si>
    <t>IF Birkebeineren</t>
  </si>
  <si>
    <t>Meyer, Roger</t>
  </si>
  <si>
    <t>Team Extreme</t>
  </si>
  <si>
    <t>Skalstad, Roar</t>
  </si>
  <si>
    <t>Team Ghost</t>
  </si>
  <si>
    <t>Skau, Ståle</t>
  </si>
  <si>
    <t>Sæther, Reidar</t>
  </si>
  <si>
    <t>Veidekke BIL</t>
  </si>
  <si>
    <t>Slevikmoen, Fredrik</t>
  </si>
  <si>
    <t>Henninen, Rune</t>
  </si>
  <si>
    <t>Larsen, Roar</t>
  </si>
  <si>
    <t>Botne Skiklubb</t>
  </si>
  <si>
    <t>Sælid, Kjetil</t>
  </si>
  <si>
    <t>Hennum, Nils Ragnar</t>
  </si>
  <si>
    <t>Glitre Offroad</t>
  </si>
  <si>
    <t>Hovland, Frode</t>
  </si>
  <si>
    <t>Bødalen IF</t>
  </si>
  <si>
    <t>Grim, Oddvar</t>
  </si>
  <si>
    <t>IL ROS</t>
  </si>
  <si>
    <t>Holmen, Vegard</t>
  </si>
  <si>
    <t>Martiniussen, Frode</t>
  </si>
  <si>
    <t>Fossum IF</t>
  </si>
  <si>
    <t>Eirikson, Haukur</t>
  </si>
  <si>
    <t>Island</t>
  </si>
  <si>
    <t>Tørnes, Jørgen</t>
  </si>
  <si>
    <t>Korbu, Sven</t>
  </si>
  <si>
    <t>Drammen Ateletklubb</t>
  </si>
  <si>
    <t>Menn 46-50 år</t>
  </si>
  <si>
    <t>Menn 51-55 år</t>
  </si>
  <si>
    <t>Knutsen,. Even</t>
  </si>
  <si>
    <t>Larsson, Terje</t>
  </si>
  <si>
    <t>Eiker Cykkelklubb</t>
  </si>
  <si>
    <t>Brekke, Ole Jens</t>
  </si>
  <si>
    <t>Unnli, Tom</t>
  </si>
  <si>
    <t>Sæbø,Lars A</t>
  </si>
  <si>
    <t>Agrion</t>
  </si>
  <si>
    <t>Grønnevik, Jan Erik</t>
  </si>
  <si>
    <t>Oslo Underversitetssykehus</t>
  </si>
  <si>
    <t>Bjølgerud, Sverre Kr</t>
  </si>
  <si>
    <t>Vikersund IF Langrenn</t>
  </si>
  <si>
    <t>Weberg, Trond</t>
  </si>
  <si>
    <t>Bjørnstad, Thor</t>
  </si>
  <si>
    <t>Berger og Svelvik O-Lag</t>
  </si>
  <si>
    <t>Menn 56-60 år</t>
  </si>
  <si>
    <t>Eriksrud, Vidar</t>
  </si>
  <si>
    <t>Nygaard, Oddvar</t>
  </si>
  <si>
    <t>Skretteberg, Arne</t>
  </si>
  <si>
    <t>Jelstad, Karl</t>
  </si>
  <si>
    <t>Vestre Spone Il</t>
  </si>
  <si>
    <t>Thorsrud, Nils H.</t>
  </si>
  <si>
    <t>Menn 61-65 år</t>
  </si>
  <si>
    <t>Fedje, Steinar</t>
  </si>
  <si>
    <t>Sturla</t>
  </si>
  <si>
    <t>Holter, Roar</t>
  </si>
  <si>
    <t>Lund, Harald</t>
  </si>
  <si>
    <t>Stensrud, Torgeir</t>
  </si>
  <si>
    <t>Johansen, Ragnar</t>
  </si>
  <si>
    <t>MIF</t>
  </si>
  <si>
    <t>Øren, Ole</t>
  </si>
  <si>
    <t>Heming</t>
  </si>
  <si>
    <t>Øverbø, Per</t>
  </si>
  <si>
    <t>Landås, Svein</t>
  </si>
  <si>
    <t>Svelvik Skiklubb</t>
  </si>
  <si>
    <t>Menn 66-70 år</t>
  </si>
  <si>
    <t>Torkilsen, Roar</t>
  </si>
  <si>
    <t>Langslet, Øyvind</t>
  </si>
  <si>
    <t>Oseberg Skilag</t>
  </si>
  <si>
    <t>Klasse K 16</t>
  </si>
  <si>
    <t>Meyer, Emily</t>
  </si>
  <si>
    <t>Runar Ski</t>
  </si>
  <si>
    <t>Olsen Emilie Honerud</t>
  </si>
  <si>
    <t>Menn 36-40 år</t>
  </si>
  <si>
    <t>Klasse K 18</t>
  </si>
  <si>
    <t>Mølmen, Dina Kristine</t>
  </si>
  <si>
    <t>Grim, Ingrid Landsverk</t>
  </si>
  <si>
    <t>Klasse K 26 - 30</t>
  </si>
  <si>
    <t>Simmerlund, Linda</t>
  </si>
  <si>
    <t>Aktiv Eiendom</t>
  </si>
  <si>
    <t>Hagerud, Rebeca Helene</t>
  </si>
  <si>
    <t>Klasse K 31 - 35</t>
  </si>
  <si>
    <t>Engebretsen, Berit</t>
  </si>
  <si>
    <t>Klasse K 41 - 45</t>
  </si>
  <si>
    <t>Hofstad, Unn</t>
  </si>
  <si>
    <t>Lier Kommune BIL</t>
  </si>
  <si>
    <t>Klasse K 46 - 50</t>
  </si>
  <si>
    <t>Gunnulfsen, Ann Elisabeth</t>
  </si>
  <si>
    <t>Kure, Toril</t>
  </si>
  <si>
    <t>Remme, Mette Sunde</t>
  </si>
  <si>
    <t>Klasse K 51 -55</t>
  </si>
  <si>
    <t>Båsen, Live</t>
  </si>
  <si>
    <t>Klasse K 61 - 65</t>
  </si>
  <si>
    <t>Asmyhr, Frøydis Borge</t>
  </si>
  <si>
    <t>Marstein, Petter Bøe</t>
  </si>
  <si>
    <t>Efteløt IL</t>
  </si>
  <si>
    <t>Borgersen, Jørgen</t>
  </si>
  <si>
    <t>Wold, Ole Christian</t>
  </si>
  <si>
    <t>Bøhmer, Christian</t>
  </si>
  <si>
    <t>Svelvik SK/FMC</t>
  </si>
  <si>
    <t>Dahlen, Øystein</t>
  </si>
  <si>
    <t>Sollien, Thomas</t>
  </si>
  <si>
    <t>Lommedalen IL</t>
  </si>
  <si>
    <t>Høiås, Rune</t>
  </si>
  <si>
    <t>IBK Ski</t>
  </si>
  <si>
    <t>Aunan, Bjørn Jonny</t>
  </si>
  <si>
    <t>Helgerud, Heidi</t>
  </si>
  <si>
    <t>Lier Tennisklubb</t>
  </si>
  <si>
    <t>Hagen, Bjørn</t>
  </si>
  <si>
    <t>ROS</t>
  </si>
  <si>
    <t>Andersen, Dag Halseth</t>
  </si>
  <si>
    <t>Pape, Tom Erik</t>
  </si>
  <si>
    <t>Drammen Sykkelklubb</t>
  </si>
  <si>
    <t>Larsen, Marit</t>
  </si>
  <si>
    <t>Mjønalen IF</t>
  </si>
  <si>
    <t>Jægtvik, Stian</t>
  </si>
  <si>
    <t>Kongsberg</t>
  </si>
  <si>
    <t>Kløvstad, Morten</t>
  </si>
  <si>
    <t>Skaugen, Nils Ole</t>
  </si>
  <si>
    <t>Sylling</t>
  </si>
  <si>
    <t>Ringhollen SK</t>
  </si>
  <si>
    <t>Aaby, Kristen</t>
  </si>
  <si>
    <t>Livsnyteren</t>
  </si>
  <si>
    <t>Fossli, Sondre</t>
  </si>
  <si>
    <t>Fossli, Endre</t>
  </si>
  <si>
    <t>Næss, Vegar</t>
  </si>
  <si>
    <t>Efteløt</t>
  </si>
  <si>
    <t>Besseberg, Leif Kåre</t>
  </si>
  <si>
    <t>Heien, Vegar</t>
  </si>
  <si>
    <t>Klasse K 20-25</t>
  </si>
  <si>
    <t>Saastad, Kristine</t>
  </si>
  <si>
    <t>Hassel</t>
  </si>
  <si>
    <t>Tistel, Ørjan Ovrid</t>
  </si>
  <si>
    <t>Deloite</t>
  </si>
  <si>
    <t>Hansen, Kenneth</t>
  </si>
  <si>
    <t>Strøm Gundersen</t>
  </si>
  <si>
    <t>Sandstad, Ragnar</t>
  </si>
  <si>
    <t>Høgnes, Lars</t>
  </si>
  <si>
    <t>ikke</t>
  </si>
  <si>
    <t>start</t>
  </si>
  <si>
    <t>har</t>
  </si>
  <si>
    <t>brutt</t>
  </si>
  <si>
    <t>x</t>
  </si>
  <si>
    <t>?</t>
  </si>
  <si>
    <t>Brutt</t>
  </si>
  <si>
    <t xml:space="preserve">  01.49.53</t>
  </si>
  <si>
    <t xml:space="preserve">  01.50.26</t>
  </si>
  <si>
    <t xml:space="preserve">  01.57.59</t>
  </si>
  <si>
    <t>N.Sigdal IL</t>
  </si>
  <si>
    <t xml:space="preserve">       59.07</t>
  </si>
  <si>
    <t xml:space="preserve">  01.50.40</t>
  </si>
  <si>
    <t xml:space="preserve">  01.43.53</t>
  </si>
  <si>
    <t>Turløp over 21 km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</si>
</sst>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"/>
    <numFmt numFmtId="173" formatCode="00.00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-F400]h:mm:ss\ AM/PM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3" fontId="4" fillId="0" borderId="0" xfId="0" applyNumberFormat="1" applyFont="1" applyAlignment="1">
      <alignment horizontal="left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"/>
    </xf>
    <xf numFmtId="0" fontId="6" fillId="0" borderId="10" xfId="0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1" fontId="1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/>
    </xf>
    <xf numFmtId="173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17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5.421875" style="6" customWidth="1"/>
    <col min="2" max="2" width="5.57421875" style="42" customWidth="1"/>
    <col min="3" max="3" width="27.421875" style="33" customWidth="1"/>
    <col min="4" max="4" width="22.7109375" style="33" customWidth="1"/>
    <col min="5" max="5" width="25.421875" style="33" hidden="1" customWidth="1"/>
    <col min="6" max="6" width="25.421875" style="32" hidden="1" customWidth="1"/>
    <col min="7" max="7" width="8.00390625" style="32" customWidth="1"/>
    <col min="8" max="8" width="1.1484375" style="16" hidden="1" customWidth="1"/>
    <col min="9" max="9" width="1.421875" style="64" hidden="1" customWidth="1"/>
    <col min="10" max="10" width="2.421875" style="65" hidden="1" customWidth="1"/>
    <col min="11" max="11" width="3.7109375" style="33" hidden="1" customWidth="1"/>
    <col min="12" max="12" width="6.421875" style="42" hidden="1" customWidth="1"/>
    <col min="13" max="13" width="3.00390625" style="0" hidden="1" customWidth="1"/>
    <col min="14" max="14" width="9.140625" style="72" customWidth="1"/>
  </cols>
  <sheetData>
    <row r="1" spans="2:10" ht="18">
      <c r="B1" s="19" t="s">
        <v>0</v>
      </c>
      <c r="D1" s="2" t="s">
        <v>71</v>
      </c>
      <c r="H1" s="17"/>
      <c r="I1" s="2" t="s">
        <v>1</v>
      </c>
      <c r="J1" s="33"/>
    </row>
    <row r="2" spans="2:12" ht="16.5" thickBot="1">
      <c r="B2" s="6" t="s">
        <v>330</v>
      </c>
      <c r="D2" s="17" t="s">
        <v>29</v>
      </c>
      <c r="E2" s="17" t="s">
        <v>68</v>
      </c>
      <c r="G2" s="20"/>
      <c r="H2" s="33"/>
      <c r="I2" s="12" t="s">
        <v>16</v>
      </c>
      <c r="J2" s="47"/>
      <c r="K2" s="47"/>
      <c r="L2" s="54"/>
    </row>
    <row r="3" spans="1:12" ht="36" customHeight="1" thickBot="1">
      <c r="A3" s="44" t="s">
        <v>17</v>
      </c>
      <c r="B3" s="43" t="s">
        <v>2</v>
      </c>
      <c r="C3" s="46" t="s">
        <v>18</v>
      </c>
      <c r="D3" s="46" t="s">
        <v>3</v>
      </c>
      <c r="E3" s="46" t="s">
        <v>75</v>
      </c>
      <c r="F3" s="41" t="s">
        <v>4</v>
      </c>
      <c r="G3" s="41" t="s">
        <v>69</v>
      </c>
      <c r="H3" s="23"/>
      <c r="I3" s="51"/>
      <c r="J3" s="52"/>
      <c r="K3" s="53" t="s">
        <v>19</v>
      </c>
      <c r="L3" s="30"/>
    </row>
    <row r="4" spans="2:10" ht="15" customHeight="1">
      <c r="B4" s="48"/>
      <c r="F4" s="55"/>
      <c r="G4" s="55"/>
      <c r="H4" s="56"/>
      <c r="I4" s="57"/>
      <c r="J4" s="58"/>
    </row>
    <row r="5" spans="2:12" ht="18">
      <c r="B5" s="5" t="s">
        <v>72</v>
      </c>
      <c r="H5" s="17"/>
      <c r="I5" s="59"/>
      <c r="J5" s="60"/>
      <c r="K5" s="61"/>
      <c r="L5" s="60"/>
    </row>
    <row r="6" spans="1:14" ht="12.75">
      <c r="A6" s="6">
        <v>1</v>
      </c>
      <c r="B6" s="42">
        <v>125</v>
      </c>
      <c r="C6" s="33" t="s">
        <v>274</v>
      </c>
      <c r="D6" s="33" t="s">
        <v>14</v>
      </c>
      <c r="E6" s="33">
        <v>200795</v>
      </c>
      <c r="F6" s="32">
        <v>0</v>
      </c>
      <c r="G6" s="55">
        <f>F6+1</f>
        <v>1</v>
      </c>
      <c r="H6" s="17">
        <f>VLOOKUP(B6,Tidsreg2!$A$5:$D$96,2)</f>
        <v>13</v>
      </c>
      <c r="I6" s="62">
        <f>VLOOKUP(B6,Tidsreg2!$A$5:$E$96,4)</f>
        <v>1</v>
      </c>
      <c r="J6" s="63">
        <f>VLOOKUP(B6,Tidsreg2!$A$5:$E$96,5)</f>
        <v>34.13</v>
      </c>
      <c r="K6" s="61">
        <f aca="true" t="shared" si="0" ref="K6:L8">I6</f>
        <v>1</v>
      </c>
      <c r="L6" s="60">
        <f t="shared" si="0"/>
        <v>34.13</v>
      </c>
      <c r="N6" s="72">
        <v>0.04459490740740741</v>
      </c>
    </row>
    <row r="7" spans="1:14" ht="12.75">
      <c r="A7" s="6">
        <v>2</v>
      </c>
      <c r="B7" s="42">
        <v>1</v>
      </c>
      <c r="C7" s="33" t="s">
        <v>73</v>
      </c>
      <c r="D7" s="33" t="s">
        <v>74</v>
      </c>
      <c r="E7" s="33">
        <v>270696</v>
      </c>
      <c r="F7" s="32">
        <v>0</v>
      </c>
      <c r="G7" s="55">
        <f>F7+1</f>
        <v>1</v>
      </c>
      <c r="H7" s="17">
        <f>VLOOKUP(B7,Tidsreg!$A$5:$D$100,2)</f>
        <v>13</v>
      </c>
      <c r="I7" s="62">
        <f>VLOOKUP(B7,Tidsreg!$A$5:$E$100,4)</f>
        <v>1</v>
      </c>
      <c r="J7" s="63">
        <f>VLOOKUP(B7,Tidsreg!$A$5:$E$100,5)</f>
        <v>40.38</v>
      </c>
      <c r="K7" s="61">
        <f t="shared" si="0"/>
        <v>1</v>
      </c>
      <c r="L7" s="60">
        <f t="shared" si="0"/>
        <v>40.38</v>
      </c>
      <c r="N7" s="72">
        <v>0.04905092592592592</v>
      </c>
    </row>
    <row r="8" spans="1:14" ht="12.75">
      <c r="A8" s="6">
        <v>3</v>
      </c>
      <c r="B8" s="42">
        <v>123</v>
      </c>
      <c r="C8" s="33" t="s">
        <v>272</v>
      </c>
      <c r="D8" s="33" t="s">
        <v>273</v>
      </c>
      <c r="F8" s="32">
        <v>0</v>
      </c>
      <c r="G8" s="55">
        <f>F8+1</f>
        <v>1</v>
      </c>
      <c r="H8" s="17">
        <f>VLOOKUP(B8,Tidsreg2!$A$5:$D$96,2)</f>
        <v>13</v>
      </c>
      <c r="I8" s="62">
        <f>VLOOKUP(B8,Tidsreg2!$A$5:$E$96,4)</f>
        <v>1</v>
      </c>
      <c r="J8" s="63">
        <f>VLOOKUP(B8,Tidsreg2!$A$5:$E$96,5)</f>
        <v>48.04</v>
      </c>
      <c r="K8" s="61">
        <f t="shared" si="0"/>
        <v>1</v>
      </c>
      <c r="L8" s="60">
        <f t="shared" si="0"/>
        <v>48.04</v>
      </c>
      <c r="N8" s="72">
        <v>0.05421296296296296</v>
      </c>
    </row>
    <row r="9" spans="7:12" ht="12.75">
      <c r="G9" s="55"/>
      <c r="H9" s="17"/>
      <c r="I9" s="62"/>
      <c r="J9" s="63"/>
      <c r="K9" s="61"/>
      <c r="L9" s="60"/>
    </row>
    <row r="10" spans="2:12" ht="18">
      <c r="B10" s="5" t="s">
        <v>76</v>
      </c>
      <c r="G10" s="55"/>
      <c r="H10" s="17"/>
      <c r="I10" s="62"/>
      <c r="J10" s="63"/>
      <c r="K10" s="61"/>
      <c r="L10" s="60"/>
    </row>
    <row r="11" spans="1:14" ht="12.75">
      <c r="A11" s="6">
        <v>1</v>
      </c>
      <c r="B11" s="42">
        <v>3</v>
      </c>
      <c r="C11" s="33" t="s">
        <v>79</v>
      </c>
      <c r="D11" s="33" t="s">
        <v>80</v>
      </c>
      <c r="E11" s="33">
        <v>221094</v>
      </c>
      <c r="F11" s="32">
        <v>0</v>
      </c>
      <c r="G11" s="55">
        <f>F11+1</f>
        <v>1</v>
      </c>
      <c r="H11" s="17">
        <f>VLOOKUP(B11,Tidsreg!$A$5:$D$100,2)</f>
        <v>13</v>
      </c>
      <c r="I11" s="62">
        <f>VLOOKUP(B11,Tidsreg!$A$5:$E$100,4)</f>
        <v>1</v>
      </c>
      <c r="J11" s="63">
        <f>VLOOKUP(B11,Tidsreg!$A$5:$E$100,5)</f>
        <v>33.41</v>
      </c>
      <c r="K11" s="61">
        <f aca="true" t="shared" si="1" ref="K11:L13">I11</f>
        <v>1</v>
      </c>
      <c r="L11" s="60">
        <f t="shared" si="1"/>
        <v>33.41</v>
      </c>
      <c r="N11" s="72">
        <v>0.04422453703703704</v>
      </c>
    </row>
    <row r="12" spans="1:14" ht="12.75">
      <c r="A12" s="6">
        <v>2</v>
      </c>
      <c r="B12" s="42">
        <v>4</v>
      </c>
      <c r="C12" s="33" t="s">
        <v>81</v>
      </c>
      <c r="D12" s="33" t="s">
        <v>80</v>
      </c>
      <c r="E12" s="33">
        <v>291294</v>
      </c>
      <c r="F12" s="32">
        <v>0</v>
      </c>
      <c r="G12" s="55">
        <f>F12+1</f>
        <v>1</v>
      </c>
      <c r="H12" s="17">
        <f>VLOOKUP(B12,Tidsreg!$A$5:$D$100,2)</f>
        <v>13</v>
      </c>
      <c r="I12" s="62">
        <f>VLOOKUP(B12,Tidsreg!$A$5:$E$100,4)</f>
        <v>1</v>
      </c>
      <c r="J12" s="63">
        <f>VLOOKUP(B12,Tidsreg!$A$5:$E$100,5)</f>
        <v>40.19</v>
      </c>
      <c r="K12" s="61">
        <f t="shared" si="1"/>
        <v>1</v>
      </c>
      <c r="L12" s="60">
        <f t="shared" si="1"/>
        <v>40.19</v>
      </c>
      <c r="N12" s="72">
        <v>0.04883101851851852</v>
      </c>
    </row>
    <row r="13" spans="1:14" ht="12.75">
      <c r="A13" s="6">
        <v>3</v>
      </c>
      <c r="B13" s="42">
        <v>2</v>
      </c>
      <c r="C13" s="33" t="s">
        <v>77</v>
      </c>
      <c r="D13" s="33" t="s">
        <v>78</v>
      </c>
      <c r="E13" s="33">
        <v>280294</v>
      </c>
      <c r="F13" s="32">
        <v>0</v>
      </c>
      <c r="G13" s="55">
        <f>F13+1</f>
        <v>1</v>
      </c>
      <c r="H13" s="17">
        <f>VLOOKUP(B13,Tidsreg!$A$5:$D$100,2)</f>
        <v>13</v>
      </c>
      <c r="I13" s="62">
        <f>VLOOKUP(B13,Tidsreg!$A$5:$E$100,4)</f>
        <v>1</v>
      </c>
      <c r="J13" s="63">
        <f>VLOOKUP(B13,Tidsreg!$A$5:$E$100,5)</f>
        <v>40.2</v>
      </c>
      <c r="K13" s="61">
        <f t="shared" si="1"/>
        <v>1</v>
      </c>
      <c r="L13" s="60">
        <f t="shared" si="1"/>
        <v>40.2</v>
      </c>
      <c r="N13" s="72">
        <v>0.0488425925925926</v>
      </c>
    </row>
    <row r="14" spans="8:12" ht="12.75">
      <c r="H14" s="17"/>
      <c r="I14" s="62"/>
      <c r="J14" s="63"/>
      <c r="K14" s="61"/>
      <c r="L14" s="60"/>
    </row>
    <row r="15" spans="2:15" ht="18">
      <c r="B15" s="5" t="s">
        <v>84</v>
      </c>
      <c r="H15" s="17"/>
      <c r="I15" s="62"/>
      <c r="J15" s="63"/>
      <c r="K15" s="61"/>
      <c r="L15" s="60"/>
      <c r="O15" s="72"/>
    </row>
    <row r="16" spans="1:14" ht="12.75">
      <c r="A16" s="6">
        <v>1</v>
      </c>
      <c r="B16" s="42">
        <v>137</v>
      </c>
      <c r="C16" s="33" t="s">
        <v>301</v>
      </c>
      <c r="D16" s="33" t="s">
        <v>14</v>
      </c>
      <c r="G16" s="55"/>
      <c r="H16" s="17">
        <f>VLOOKUP(B16,Tidsreg2!$A$5:$D$96,2)</f>
        <v>12</v>
      </c>
      <c r="I16" s="62">
        <f>VLOOKUP(B16,Tidsreg2!$A$5:$E$96,4)</f>
        <v>1</v>
      </c>
      <c r="J16" s="63">
        <f>VLOOKUP(B16,Tidsreg2!$A$5:$E$96,5)</f>
        <v>28.549999999999997</v>
      </c>
      <c r="K16" s="61">
        <f aca="true" t="shared" si="2" ref="K16:L18">I16</f>
        <v>1</v>
      </c>
      <c r="L16" s="60">
        <f t="shared" si="2"/>
        <v>28.549999999999997</v>
      </c>
      <c r="N16" s="72">
        <v>0.04091435185185185</v>
      </c>
    </row>
    <row r="17" spans="2:14" ht="12.75">
      <c r="B17" s="42">
        <v>5</v>
      </c>
      <c r="C17" s="33" t="s">
        <v>82</v>
      </c>
      <c r="D17" s="33" t="s">
        <v>80</v>
      </c>
      <c r="E17" s="33">
        <v>301293</v>
      </c>
      <c r="F17" s="32">
        <v>0</v>
      </c>
      <c r="G17" s="55">
        <f>F17+1</f>
        <v>1</v>
      </c>
      <c r="H17" s="17" t="str">
        <f>VLOOKUP(B17,Tidsreg!$A$5:$D$100,2)</f>
        <v>ikke</v>
      </c>
      <c r="I17" s="62" t="e">
        <f>VLOOKUP(B17,Tidsreg!$A$5:$E$100,4)</f>
        <v>#VALUE!</v>
      </c>
      <c r="J17" s="63" t="e">
        <f>VLOOKUP(B17,Tidsreg!$A$5:$E$100,5)</f>
        <v>#VALUE!</v>
      </c>
      <c r="K17" s="61" t="e">
        <f t="shared" si="2"/>
        <v>#VALUE!</v>
      </c>
      <c r="L17" s="60" t="e">
        <f t="shared" si="2"/>
        <v>#VALUE!</v>
      </c>
      <c r="N17" s="72" t="s">
        <v>322</v>
      </c>
    </row>
    <row r="18" spans="2:14" ht="12.75">
      <c r="B18" s="42">
        <v>6</v>
      </c>
      <c r="C18" s="33" t="s">
        <v>83</v>
      </c>
      <c r="D18" s="33" t="s">
        <v>80</v>
      </c>
      <c r="E18" s="33">
        <v>130193</v>
      </c>
      <c r="F18" s="32">
        <v>0</v>
      </c>
      <c r="G18" s="55">
        <f>F18+1</f>
        <v>1</v>
      </c>
      <c r="H18" s="17" t="str">
        <f>VLOOKUP(B18,Tidsreg!$A$5:$D$100,2)</f>
        <v>ikke</v>
      </c>
      <c r="I18" s="62" t="e">
        <f>VLOOKUP(B18,Tidsreg!$A$5:$E$100,4)</f>
        <v>#VALUE!</v>
      </c>
      <c r="J18" s="63" t="e">
        <f>VLOOKUP(B18,Tidsreg!$A$5:$E$100,5)</f>
        <v>#VALUE!</v>
      </c>
      <c r="K18" s="61" t="e">
        <f t="shared" si="2"/>
        <v>#VALUE!</v>
      </c>
      <c r="L18" s="60" t="e">
        <f t="shared" si="2"/>
        <v>#VALUE!</v>
      </c>
      <c r="N18" s="72" t="s">
        <v>322</v>
      </c>
    </row>
    <row r="19" spans="7:12" ht="12.75">
      <c r="G19" s="55"/>
      <c r="H19" s="17"/>
      <c r="I19" s="62"/>
      <c r="J19" s="63"/>
      <c r="K19" s="61"/>
      <c r="L19" s="60"/>
    </row>
    <row r="20" spans="2:12" ht="18">
      <c r="B20" s="5" t="s">
        <v>85</v>
      </c>
      <c r="G20" s="55"/>
      <c r="H20" s="17"/>
      <c r="I20" s="62"/>
      <c r="J20" s="63"/>
      <c r="K20" s="61"/>
      <c r="L20" s="60"/>
    </row>
    <row r="21" spans="1:14" ht="12.75">
      <c r="A21" s="6">
        <v>1</v>
      </c>
      <c r="B21" s="42">
        <v>7</v>
      </c>
      <c r="C21" s="33" t="s">
        <v>86</v>
      </c>
      <c r="D21" s="33" t="s">
        <v>87</v>
      </c>
      <c r="E21" s="33">
        <v>230192</v>
      </c>
      <c r="F21" s="32">
        <v>0</v>
      </c>
      <c r="G21" s="55">
        <f>F21+1</f>
        <v>1</v>
      </c>
      <c r="H21" s="17">
        <f>VLOOKUP(B21,Tidsreg!$A$5:$D$100,2)</f>
        <v>13</v>
      </c>
      <c r="I21" s="62">
        <f>VLOOKUP(B21,Tidsreg!$A$5:$E$100,4)</f>
        <v>1</v>
      </c>
      <c r="J21" s="63">
        <f>VLOOKUP(B21,Tidsreg!$A$5:$E$100,5)</f>
        <v>30.05</v>
      </c>
      <c r="K21" s="61">
        <f aca="true" t="shared" si="3" ref="K21:K31">I21</f>
        <v>1</v>
      </c>
      <c r="L21" s="60">
        <f aca="true" t="shared" si="4" ref="L21:L31">J21</f>
        <v>30.05</v>
      </c>
      <c r="N21" s="72">
        <v>0.04172453703703704</v>
      </c>
    </row>
    <row r="22" spans="1:14" ht="12.75">
      <c r="A22" s="6">
        <v>2</v>
      </c>
      <c r="B22" s="42">
        <v>13</v>
      </c>
      <c r="C22" s="33" t="s">
        <v>95</v>
      </c>
      <c r="D22" s="33" t="s">
        <v>80</v>
      </c>
      <c r="E22" s="33">
        <v>280492</v>
      </c>
      <c r="F22" s="32">
        <v>0</v>
      </c>
      <c r="G22" s="55">
        <f>F22+1</f>
        <v>1</v>
      </c>
      <c r="H22" s="17">
        <f>VLOOKUP(B22,Tidsreg!$A$5:$D$100,2)</f>
        <v>13</v>
      </c>
      <c r="I22" s="62">
        <f>VLOOKUP(B22,Tidsreg!$A$5:$E$100,4)</f>
        <v>1</v>
      </c>
      <c r="J22" s="63">
        <f>VLOOKUP(B22,Tidsreg!$A$5:$E$100,5)</f>
        <v>30.23</v>
      </c>
      <c r="K22" s="61">
        <f t="shared" si="3"/>
        <v>1</v>
      </c>
      <c r="L22" s="60">
        <f t="shared" si="4"/>
        <v>30.23</v>
      </c>
      <c r="N22" s="72">
        <v>0.04193287037037038</v>
      </c>
    </row>
    <row r="23" spans="1:14" ht="12.75">
      <c r="A23" s="6">
        <v>3</v>
      </c>
      <c r="B23" s="42">
        <v>15</v>
      </c>
      <c r="C23" s="33" t="s">
        <v>98</v>
      </c>
      <c r="D23" s="33" t="s">
        <v>99</v>
      </c>
      <c r="E23" s="33">
        <v>70991</v>
      </c>
      <c r="F23" s="32">
        <v>0</v>
      </c>
      <c r="G23" s="55">
        <f>F23+1</f>
        <v>1</v>
      </c>
      <c r="H23" s="17">
        <f>VLOOKUP(B23,Tidsreg!$A$5:$D$100,2)</f>
        <v>13</v>
      </c>
      <c r="I23" s="62">
        <f>VLOOKUP(B23,Tidsreg!$A$5:$E$100,4)</f>
        <v>1</v>
      </c>
      <c r="J23" s="63">
        <f>VLOOKUP(B23,Tidsreg!$A$5:$E$100,5)</f>
        <v>32.06</v>
      </c>
      <c r="K23" s="61">
        <f t="shared" si="3"/>
        <v>1</v>
      </c>
      <c r="L23" s="60">
        <f t="shared" si="4"/>
        <v>32.06</v>
      </c>
      <c r="N23" s="72">
        <v>0.043125</v>
      </c>
    </row>
    <row r="24" spans="1:14" ht="12.75">
      <c r="A24" s="6">
        <v>4</v>
      </c>
      <c r="B24" s="42">
        <v>138</v>
      </c>
      <c r="C24" s="33" t="s">
        <v>302</v>
      </c>
      <c r="D24" s="33" t="s">
        <v>14</v>
      </c>
      <c r="G24" s="55"/>
      <c r="H24" s="17">
        <f>VLOOKUP(B24,Tidsreg2!$A$5:$D$96,2)</f>
        <v>13</v>
      </c>
      <c r="I24" s="62">
        <f>VLOOKUP(B24,Tidsreg2!$A$5:$E$96,4)</f>
        <v>1</v>
      </c>
      <c r="J24" s="63">
        <f>VLOOKUP(B24,Tidsreg2!$A$5:$E$96,5)</f>
        <v>32.15</v>
      </c>
      <c r="K24" s="61">
        <f t="shared" si="3"/>
        <v>1</v>
      </c>
      <c r="L24" s="60">
        <f t="shared" si="4"/>
        <v>32.15</v>
      </c>
      <c r="N24" s="72">
        <v>0.04322916666666667</v>
      </c>
    </row>
    <row r="25" spans="1:14" ht="12.75">
      <c r="A25" s="6">
        <v>5</v>
      </c>
      <c r="B25" s="42">
        <v>10</v>
      </c>
      <c r="C25" s="33" t="s">
        <v>91</v>
      </c>
      <c r="D25" s="33" t="s">
        <v>92</v>
      </c>
      <c r="E25" s="33">
        <v>90991</v>
      </c>
      <c r="F25" s="32">
        <v>0</v>
      </c>
      <c r="G25" s="55">
        <f aca="true" t="shared" si="5" ref="G25:G31">F25+1</f>
        <v>1</v>
      </c>
      <c r="H25" s="17">
        <f>VLOOKUP(B25,Tidsreg!$A$5:$D$100,2)</f>
        <v>13</v>
      </c>
      <c r="I25" s="62">
        <f>VLOOKUP(B25,Tidsreg!$A$5:$E$100,4)</f>
        <v>1</v>
      </c>
      <c r="J25" s="63">
        <f>VLOOKUP(B25,Tidsreg!$A$5:$E$100,5)</f>
        <v>33.33</v>
      </c>
      <c r="K25" s="61">
        <f t="shared" si="3"/>
        <v>1</v>
      </c>
      <c r="L25" s="60">
        <f t="shared" si="4"/>
        <v>33.33</v>
      </c>
      <c r="N25" s="72">
        <v>0.04413194444444444</v>
      </c>
    </row>
    <row r="26" spans="1:14" ht="12.75">
      <c r="A26" s="6">
        <v>6</v>
      </c>
      <c r="B26" s="42">
        <v>16</v>
      </c>
      <c r="C26" s="33" t="s">
        <v>100</v>
      </c>
      <c r="D26" s="33" t="s">
        <v>101</v>
      </c>
      <c r="E26" s="33">
        <v>121191</v>
      </c>
      <c r="F26" s="32">
        <v>0</v>
      </c>
      <c r="G26" s="55">
        <f t="shared" si="5"/>
        <v>1</v>
      </c>
      <c r="H26" s="17">
        <f>VLOOKUP(B26,Tidsreg!$A$5:$D$100,2)</f>
        <v>13</v>
      </c>
      <c r="I26" s="62">
        <f>VLOOKUP(B26,Tidsreg!$A$5:$E$100,4)</f>
        <v>1</v>
      </c>
      <c r="J26" s="63">
        <f>VLOOKUP(B26,Tidsreg!$A$5:$E$100,5)</f>
        <v>33.4</v>
      </c>
      <c r="K26" s="61">
        <f t="shared" si="3"/>
        <v>1</v>
      </c>
      <c r="L26" s="60">
        <f t="shared" si="4"/>
        <v>33.4</v>
      </c>
      <c r="N26" s="72">
        <v>0.04421296296296296</v>
      </c>
    </row>
    <row r="27" spans="1:14" ht="12.75">
      <c r="A27" s="6">
        <v>7</v>
      </c>
      <c r="B27" s="42">
        <v>12</v>
      </c>
      <c r="C27" s="33" t="s">
        <v>94</v>
      </c>
      <c r="D27" s="33" t="s">
        <v>80</v>
      </c>
      <c r="E27" s="33">
        <v>250991</v>
      </c>
      <c r="F27" s="32">
        <v>0</v>
      </c>
      <c r="G27" s="55">
        <f t="shared" si="5"/>
        <v>1</v>
      </c>
      <c r="H27" s="17">
        <f>VLOOKUP(B27,Tidsreg!$A$5:$D$100,2)</f>
        <v>13</v>
      </c>
      <c r="I27" s="62">
        <f>VLOOKUP(B27,Tidsreg!$A$5:$E$100,4)</f>
        <v>1</v>
      </c>
      <c r="J27" s="63">
        <f>VLOOKUP(B27,Tidsreg!$A$5:$E$100,5)</f>
        <v>33.46</v>
      </c>
      <c r="K27" s="61">
        <f t="shared" si="3"/>
        <v>1</v>
      </c>
      <c r="L27" s="60">
        <f t="shared" si="4"/>
        <v>33.46</v>
      </c>
      <c r="N27" s="72">
        <v>0.04428240740740741</v>
      </c>
    </row>
    <row r="28" spans="1:14" ht="12.75">
      <c r="A28" s="6">
        <v>8</v>
      </c>
      <c r="B28" s="42">
        <v>8</v>
      </c>
      <c r="C28" s="33" t="s">
        <v>88</v>
      </c>
      <c r="D28" s="33" t="s">
        <v>89</v>
      </c>
      <c r="E28" s="33">
        <v>230191</v>
      </c>
      <c r="F28" s="32">
        <v>0</v>
      </c>
      <c r="G28" s="55">
        <f t="shared" si="5"/>
        <v>1</v>
      </c>
      <c r="H28" s="17">
        <f>VLOOKUP(B28,Tidsreg!$A$5:$D$100,2)</f>
        <v>13</v>
      </c>
      <c r="I28" s="62">
        <f>VLOOKUP(B28,Tidsreg!$A$5:$E$100,4)</f>
        <v>1</v>
      </c>
      <c r="J28" s="63">
        <f>VLOOKUP(B28,Tidsreg!$A$5:$E$100,5)</f>
        <v>35.39</v>
      </c>
      <c r="K28" s="61">
        <f t="shared" si="3"/>
        <v>1</v>
      </c>
      <c r="L28" s="60">
        <f t="shared" si="4"/>
        <v>35.39</v>
      </c>
      <c r="N28" s="72">
        <v>0.04559027777777778</v>
      </c>
    </row>
    <row r="29" spans="1:14" ht="12.75">
      <c r="A29" s="6">
        <v>9</v>
      </c>
      <c r="B29" s="42">
        <v>11</v>
      </c>
      <c r="C29" s="33" t="s">
        <v>93</v>
      </c>
      <c r="D29" s="33" t="s">
        <v>80</v>
      </c>
      <c r="E29" s="33">
        <v>310191</v>
      </c>
      <c r="F29" s="32">
        <v>0</v>
      </c>
      <c r="G29" s="55">
        <f t="shared" si="5"/>
        <v>1</v>
      </c>
      <c r="H29" s="17">
        <f>VLOOKUP(B29,Tidsreg!$A$5:$D$100,2)</f>
        <v>13</v>
      </c>
      <c r="I29" s="62">
        <f>VLOOKUP(B29,Tidsreg!$A$5:$E$100,4)</f>
        <v>1</v>
      </c>
      <c r="J29" s="63">
        <f>VLOOKUP(B29,Tidsreg!$A$5:$E$100,5)</f>
        <v>36.09</v>
      </c>
      <c r="K29" s="61">
        <f t="shared" si="3"/>
        <v>1</v>
      </c>
      <c r="L29" s="60">
        <f t="shared" si="4"/>
        <v>36.09</v>
      </c>
      <c r="N29" s="72">
        <v>0.0459375</v>
      </c>
    </row>
    <row r="30" spans="1:14" ht="12.75">
      <c r="A30" s="6">
        <v>10</v>
      </c>
      <c r="B30" s="42">
        <v>14</v>
      </c>
      <c r="C30" s="33" t="s">
        <v>96</v>
      </c>
      <c r="D30" s="33" t="s">
        <v>97</v>
      </c>
      <c r="E30" s="33">
        <v>200192</v>
      </c>
      <c r="F30" s="32">
        <v>0</v>
      </c>
      <c r="G30" s="55">
        <f t="shared" si="5"/>
        <v>1</v>
      </c>
      <c r="H30" s="17">
        <f>VLOOKUP(B30,Tidsreg!$A$5:$D$100,2)</f>
        <v>13</v>
      </c>
      <c r="I30" s="62">
        <f>VLOOKUP(B30,Tidsreg!$A$5:$E$100,4)</f>
        <v>1</v>
      </c>
      <c r="J30" s="63">
        <f>VLOOKUP(B30,Tidsreg!$A$5:$E$100,5)</f>
        <v>37.03</v>
      </c>
      <c r="K30" s="61">
        <f t="shared" si="3"/>
        <v>1</v>
      </c>
      <c r="L30" s="60">
        <f t="shared" si="4"/>
        <v>37.03</v>
      </c>
      <c r="N30" s="72">
        <v>0.0465625</v>
      </c>
    </row>
    <row r="31" spans="2:14" ht="12.75">
      <c r="B31" s="42">
        <v>9</v>
      </c>
      <c r="C31" s="33" t="s">
        <v>90</v>
      </c>
      <c r="D31" s="33" t="s">
        <v>80</v>
      </c>
      <c r="E31" s="33">
        <v>250991</v>
      </c>
      <c r="F31" s="32">
        <v>0</v>
      </c>
      <c r="G31" s="55">
        <f t="shared" si="5"/>
        <v>1</v>
      </c>
      <c r="H31" s="17" t="str">
        <f>VLOOKUP(B31,Tidsreg!$A$5:$D$100,2)</f>
        <v>ikke</v>
      </c>
      <c r="I31" s="62" t="e">
        <f>VLOOKUP(B31,Tidsreg!$A$5:$E$100,4)</f>
        <v>#VALUE!</v>
      </c>
      <c r="J31" s="63" t="e">
        <f>VLOOKUP(B31,Tidsreg!$A$5:$E$100,5)</f>
        <v>#VALUE!</v>
      </c>
      <c r="K31" s="61" t="e">
        <f t="shared" si="3"/>
        <v>#VALUE!</v>
      </c>
      <c r="L31" s="60" t="e">
        <f t="shared" si="4"/>
        <v>#VALUE!</v>
      </c>
      <c r="N31" s="72" t="s">
        <v>322</v>
      </c>
    </row>
    <row r="32" spans="7:12" ht="12.75">
      <c r="G32" s="55"/>
      <c r="H32" s="17"/>
      <c r="I32" s="62"/>
      <c r="J32" s="63"/>
      <c r="K32" s="61"/>
      <c r="L32" s="60"/>
    </row>
    <row r="33" spans="2:12" ht="18">
      <c r="B33" s="5" t="s">
        <v>102</v>
      </c>
      <c r="H33" s="17" t="e">
        <f>VLOOKUP(B33,Tidsreg!$A$5:$D$100,2)</f>
        <v>#N/A</v>
      </c>
      <c r="I33" s="59"/>
      <c r="J33" s="60"/>
      <c r="K33" s="61"/>
      <c r="L33" s="60"/>
    </row>
    <row r="34" spans="1:14" ht="12.75">
      <c r="A34" s="6">
        <v>1</v>
      </c>
      <c r="B34" s="42">
        <v>20</v>
      </c>
      <c r="C34" s="33" t="s">
        <v>107</v>
      </c>
      <c r="D34" s="33" t="s">
        <v>108</v>
      </c>
      <c r="E34" s="33">
        <v>89</v>
      </c>
      <c r="F34" s="32">
        <v>0</v>
      </c>
      <c r="G34" s="55">
        <f aca="true" t="shared" si="6" ref="G34:G39">F34+1</f>
        <v>1</v>
      </c>
      <c r="H34" s="17">
        <f>VLOOKUP(B34,Tidsreg!$A$5:$D$100,2)</f>
        <v>12</v>
      </c>
      <c r="I34" s="62">
        <f>VLOOKUP(B34,Tidsreg!$A$5:$E$100,4)</f>
        <v>1</v>
      </c>
      <c r="J34" s="63">
        <f>VLOOKUP(B34,Tidsreg!$A$5:$E$100,5)</f>
        <v>28.5</v>
      </c>
      <c r="K34" s="61">
        <f aca="true" t="shared" si="7" ref="K34:L41">I34</f>
        <v>1</v>
      </c>
      <c r="L34" s="60">
        <f t="shared" si="7"/>
        <v>28.5</v>
      </c>
      <c r="N34" s="72">
        <v>0.04085648148148149</v>
      </c>
    </row>
    <row r="35" spans="1:14" ht="12.75">
      <c r="A35" s="6">
        <v>2</v>
      </c>
      <c r="B35" s="42">
        <v>18</v>
      </c>
      <c r="C35" s="33" t="s">
        <v>104</v>
      </c>
      <c r="D35" s="33" t="s">
        <v>80</v>
      </c>
      <c r="E35" s="33">
        <v>100689</v>
      </c>
      <c r="F35" s="32">
        <v>0</v>
      </c>
      <c r="G35" s="55">
        <f t="shared" si="6"/>
        <v>1</v>
      </c>
      <c r="H35" s="17">
        <f>VLOOKUP(B35,Tidsreg!$A$5:$D$100,2)</f>
        <v>12</v>
      </c>
      <c r="I35" s="62">
        <f>VLOOKUP(B35,Tidsreg!$A$5:$E$100,4)</f>
        <v>1</v>
      </c>
      <c r="J35" s="63">
        <f>VLOOKUP(B35,Tidsreg!$A$5:$E$100,5)</f>
        <v>29.060000000000002</v>
      </c>
      <c r="K35" s="61">
        <f t="shared" si="7"/>
        <v>1</v>
      </c>
      <c r="L35" s="60">
        <f t="shared" si="7"/>
        <v>29.060000000000002</v>
      </c>
      <c r="N35" s="72">
        <v>0.041041666666666664</v>
      </c>
    </row>
    <row r="36" spans="1:14" ht="12.75">
      <c r="A36" s="6">
        <v>3</v>
      </c>
      <c r="B36" s="42">
        <v>23</v>
      </c>
      <c r="C36" s="33" t="s">
        <v>113</v>
      </c>
      <c r="D36" s="33" t="s">
        <v>7</v>
      </c>
      <c r="E36" s="33">
        <v>90988</v>
      </c>
      <c r="F36" s="32">
        <v>0</v>
      </c>
      <c r="G36" s="55">
        <f t="shared" si="6"/>
        <v>1</v>
      </c>
      <c r="H36" s="17">
        <f>VLOOKUP(B36,Tidsreg!$A$5:$D$100,2)</f>
        <v>13</v>
      </c>
      <c r="I36" s="62">
        <f>VLOOKUP(B36,Tidsreg!$A$5:$E$100,4)</f>
        <v>1</v>
      </c>
      <c r="J36" s="63">
        <f>VLOOKUP(B36,Tidsreg!$A$5:$E$100,5)</f>
        <v>31.48</v>
      </c>
      <c r="K36" s="61">
        <f t="shared" si="7"/>
        <v>1</v>
      </c>
      <c r="L36" s="60">
        <f t="shared" si="7"/>
        <v>31.48</v>
      </c>
      <c r="N36" s="72">
        <v>0.042916666666666665</v>
      </c>
    </row>
    <row r="37" spans="1:14" ht="12.75">
      <c r="A37" s="6">
        <v>4</v>
      </c>
      <c r="B37" s="42">
        <v>17</v>
      </c>
      <c r="C37" s="33" t="s">
        <v>103</v>
      </c>
      <c r="D37" s="33" t="s">
        <v>97</v>
      </c>
      <c r="E37" s="33">
        <v>140389</v>
      </c>
      <c r="F37" s="32">
        <v>0</v>
      </c>
      <c r="G37" s="55">
        <f t="shared" si="6"/>
        <v>1</v>
      </c>
      <c r="H37" s="17">
        <f>VLOOKUP(B37,Tidsreg!$A$5:$D$100,2)</f>
        <v>13</v>
      </c>
      <c r="I37" s="62">
        <f>VLOOKUP(B37,Tidsreg!$A$5:$E$100,4)</f>
        <v>1</v>
      </c>
      <c r="J37" s="63">
        <f>VLOOKUP(B37,Tidsreg!$A$5:$E$100,5)</f>
        <v>39.39</v>
      </c>
      <c r="K37" s="61">
        <f t="shared" si="7"/>
        <v>1</v>
      </c>
      <c r="L37" s="60">
        <f t="shared" si="7"/>
        <v>39.39</v>
      </c>
      <c r="N37" s="72">
        <v>0.04836805555555556</v>
      </c>
    </row>
    <row r="38" spans="1:14" ht="12.75">
      <c r="A38" s="6">
        <v>5</v>
      </c>
      <c r="B38" s="42">
        <v>22</v>
      </c>
      <c r="C38" s="33" t="s">
        <v>111</v>
      </c>
      <c r="D38" s="33" t="s">
        <v>112</v>
      </c>
      <c r="E38" s="33">
        <v>30488</v>
      </c>
      <c r="F38" s="32">
        <v>0</v>
      </c>
      <c r="G38" s="55">
        <f t="shared" si="6"/>
        <v>1</v>
      </c>
      <c r="H38" s="17">
        <f>VLOOKUP(B38,Tidsreg!$A$5:$D$100,2)</f>
        <v>13</v>
      </c>
      <c r="I38" s="62">
        <f>VLOOKUP(B38,Tidsreg!$A$5:$E$100,4)</f>
        <v>1</v>
      </c>
      <c r="J38" s="63">
        <f>VLOOKUP(B38,Tidsreg!$A$5:$E$100,5)</f>
        <v>41.24</v>
      </c>
      <c r="K38" s="61">
        <f t="shared" si="7"/>
        <v>1</v>
      </c>
      <c r="L38" s="60">
        <f t="shared" si="7"/>
        <v>41.24</v>
      </c>
      <c r="N38" s="72">
        <v>0.04958333333333333</v>
      </c>
    </row>
    <row r="39" spans="1:14" ht="12.75">
      <c r="A39" s="6">
        <v>6</v>
      </c>
      <c r="B39" s="42">
        <v>21</v>
      </c>
      <c r="C39" s="33" t="s">
        <v>109</v>
      </c>
      <c r="D39" s="33" t="s">
        <v>110</v>
      </c>
      <c r="E39" s="33">
        <v>80188</v>
      </c>
      <c r="F39" s="32">
        <v>0</v>
      </c>
      <c r="G39" s="55">
        <f t="shared" si="6"/>
        <v>1</v>
      </c>
      <c r="H39" s="17">
        <f>VLOOKUP(B39,Tidsreg!$A$5:$D$100,2)</f>
        <v>13</v>
      </c>
      <c r="I39" s="62">
        <f>VLOOKUP(B39,Tidsreg!$A$5:$E$100,4)</f>
        <v>1</v>
      </c>
      <c r="J39" s="63">
        <f>VLOOKUP(B39,Tidsreg!$A$5:$E$100,5)</f>
        <v>52.269999999999996</v>
      </c>
      <c r="K39" s="61">
        <f t="shared" si="7"/>
        <v>1</v>
      </c>
      <c r="L39" s="60">
        <f t="shared" si="7"/>
        <v>52.269999999999996</v>
      </c>
      <c r="N39" s="72">
        <v>0.05725694444444444</v>
      </c>
    </row>
    <row r="40" spans="1:14" ht="12.75">
      <c r="A40" s="6">
        <v>7</v>
      </c>
      <c r="B40" s="42">
        <v>143</v>
      </c>
      <c r="C40" s="33" t="s">
        <v>306</v>
      </c>
      <c r="D40" s="33" t="s">
        <v>1</v>
      </c>
      <c r="G40" s="55"/>
      <c r="H40" s="17">
        <f>VLOOKUP(B40,Tidsreg2!$A$5:$D$96,2)</f>
        <v>13</v>
      </c>
      <c r="I40" s="62">
        <f>VLOOKUP(B40,Tidsreg2!$A$5:$E$96,4)</f>
        <v>1</v>
      </c>
      <c r="J40" s="63">
        <f>VLOOKUP(B40,Tidsreg2!$A$5:$E$96,5)</f>
        <v>56.480000000000004</v>
      </c>
      <c r="K40" s="61">
        <f t="shared" si="7"/>
        <v>1</v>
      </c>
      <c r="L40" s="60">
        <f t="shared" si="7"/>
        <v>56.480000000000004</v>
      </c>
      <c r="N40" s="72">
        <v>0.060277777777777784</v>
      </c>
    </row>
    <row r="41" spans="2:14" ht="12.75">
      <c r="B41" s="42">
        <v>19</v>
      </c>
      <c r="C41" s="33" t="s">
        <v>105</v>
      </c>
      <c r="D41" s="33" t="s">
        <v>106</v>
      </c>
      <c r="E41" s="33">
        <v>150187</v>
      </c>
      <c r="F41" s="32">
        <v>0</v>
      </c>
      <c r="G41" s="55">
        <f>F41+1</f>
        <v>1</v>
      </c>
      <c r="H41" s="17" t="str">
        <f>VLOOKUP(B41,Tidsreg!$A$5:$D$100,2)</f>
        <v>?</v>
      </c>
      <c r="I41" s="62" t="e">
        <f>VLOOKUP(B41,Tidsreg!$A$5:$E$100,4)</f>
        <v>#VALUE!</v>
      </c>
      <c r="J41" s="63" t="e">
        <f>VLOOKUP(B41,Tidsreg!$A$5:$E$100,5)</f>
        <v>#VALUE!</v>
      </c>
      <c r="K41" s="61" t="e">
        <f t="shared" si="7"/>
        <v>#VALUE!</v>
      </c>
      <c r="L41" s="60" t="e">
        <f t="shared" si="7"/>
        <v>#VALUE!</v>
      </c>
      <c r="N41" s="72" t="s">
        <v>323</v>
      </c>
    </row>
    <row r="42" spans="7:12" ht="12.75">
      <c r="G42" s="55"/>
      <c r="H42" s="17"/>
      <c r="I42" s="62"/>
      <c r="J42" s="63"/>
      <c r="K42" s="61"/>
      <c r="L42" s="60"/>
    </row>
    <row r="43" spans="2:12" ht="18">
      <c r="B43" s="5" t="s">
        <v>114</v>
      </c>
      <c r="H43" s="17" t="e">
        <f>VLOOKUP(B43,Tidsreg!$A$5:$D$100,2)</f>
        <v>#N/A</v>
      </c>
      <c r="I43" s="59"/>
      <c r="J43" s="60"/>
      <c r="K43" s="61"/>
      <c r="L43" s="60"/>
    </row>
    <row r="44" spans="1:14" ht="12.75">
      <c r="A44" s="6">
        <v>1</v>
      </c>
      <c r="B44" s="42">
        <v>25</v>
      </c>
      <c r="C44" s="33" t="s">
        <v>115</v>
      </c>
      <c r="D44" s="33" t="s">
        <v>116</v>
      </c>
      <c r="E44" s="33">
        <v>230182</v>
      </c>
      <c r="F44" s="32">
        <v>1</v>
      </c>
      <c r="G44" s="55">
        <f aca="true" t="shared" si="8" ref="G44:G55">F44+1</f>
        <v>2</v>
      </c>
      <c r="H44" s="17">
        <f>VLOOKUP(B44,Tidsreg!$A$5:$D$100,2)</f>
        <v>12</v>
      </c>
      <c r="I44" s="62">
        <f>VLOOKUP(B44,Tidsreg!$A$5:$E$100,4)</f>
        <v>1</v>
      </c>
      <c r="J44" s="63">
        <f>VLOOKUP(B44,Tidsreg!$A$5:$E$100,5)</f>
        <v>26.200000000000003</v>
      </c>
      <c r="K44" s="61">
        <f aca="true" t="shared" si="9" ref="K44:K55">I44</f>
        <v>1</v>
      </c>
      <c r="L44" s="60">
        <f aca="true" t="shared" si="10" ref="L44:L55">J44</f>
        <v>26.200000000000003</v>
      </c>
      <c r="N44" s="72">
        <v>0.03912037037037037</v>
      </c>
    </row>
    <row r="45" spans="1:14" ht="12.75">
      <c r="A45" s="6">
        <v>2</v>
      </c>
      <c r="B45" s="42">
        <v>26</v>
      </c>
      <c r="C45" s="33" t="s">
        <v>117</v>
      </c>
      <c r="D45" s="33" t="s">
        <v>118</v>
      </c>
      <c r="E45" s="33">
        <v>210184</v>
      </c>
      <c r="F45" s="32">
        <v>0</v>
      </c>
      <c r="G45" s="55">
        <f t="shared" si="8"/>
        <v>1</v>
      </c>
      <c r="H45" s="17">
        <f>VLOOKUP(B45,Tidsreg!$A$5:$D$100,2)</f>
        <v>13</v>
      </c>
      <c r="I45" s="62">
        <f>VLOOKUP(B45,Tidsreg!$A$5:$E$100,4)</f>
        <v>1</v>
      </c>
      <c r="J45" s="63">
        <f>VLOOKUP(B45,Tidsreg!$A$5:$E$100,5)</f>
        <v>32.17</v>
      </c>
      <c r="K45" s="61">
        <f t="shared" si="9"/>
        <v>1</v>
      </c>
      <c r="L45" s="60">
        <f t="shared" si="10"/>
        <v>32.17</v>
      </c>
      <c r="N45" s="72">
        <v>0.04325231481481481</v>
      </c>
    </row>
    <row r="46" spans="1:14" ht="12.75">
      <c r="A46" s="6">
        <v>3</v>
      </c>
      <c r="B46" s="42">
        <v>24</v>
      </c>
      <c r="C46" s="33" t="s">
        <v>276</v>
      </c>
      <c r="D46" s="33" t="s">
        <v>277</v>
      </c>
      <c r="E46" s="33">
        <v>140582</v>
      </c>
      <c r="F46" s="32">
        <v>0</v>
      </c>
      <c r="G46" s="55">
        <f t="shared" si="8"/>
        <v>1</v>
      </c>
      <c r="H46" s="17">
        <f>VLOOKUP(B46,Tidsreg!$A$5:$D$100,2)</f>
        <v>13</v>
      </c>
      <c r="I46" s="62">
        <f>VLOOKUP(B46,Tidsreg!$A$5:$E$100,4)</f>
        <v>1</v>
      </c>
      <c r="J46" s="63">
        <f>VLOOKUP(B46,Tidsreg!$A$5:$E$100,5)</f>
        <v>33.54</v>
      </c>
      <c r="K46" s="61">
        <f t="shared" si="9"/>
        <v>1</v>
      </c>
      <c r="L46" s="60">
        <f t="shared" si="10"/>
        <v>33.54</v>
      </c>
      <c r="N46" s="72">
        <v>0.044375</v>
      </c>
    </row>
    <row r="47" spans="1:14" ht="12.75">
      <c r="A47" s="6">
        <v>4</v>
      </c>
      <c r="B47" s="42">
        <v>32</v>
      </c>
      <c r="C47" s="33" t="s">
        <v>126</v>
      </c>
      <c r="D47" s="33" t="s">
        <v>127</v>
      </c>
      <c r="E47" s="33">
        <v>50882</v>
      </c>
      <c r="F47" s="32">
        <v>0</v>
      </c>
      <c r="G47" s="55">
        <f t="shared" si="8"/>
        <v>1</v>
      </c>
      <c r="H47" s="17">
        <f>VLOOKUP(B47,Tidsreg!$A$5:$D$100,2)</f>
        <v>13</v>
      </c>
      <c r="I47" s="62">
        <f>VLOOKUP(B47,Tidsreg!$A$5:$E$100,4)</f>
        <v>1</v>
      </c>
      <c r="J47" s="63">
        <f>VLOOKUP(B47,Tidsreg!$A$5:$E$100,5)</f>
        <v>38.019999999999996</v>
      </c>
      <c r="K47" s="61">
        <f t="shared" si="9"/>
        <v>1</v>
      </c>
      <c r="L47" s="60">
        <f t="shared" si="10"/>
        <v>38.019999999999996</v>
      </c>
      <c r="N47" s="72">
        <v>0.047245370370370375</v>
      </c>
    </row>
    <row r="48" spans="1:14" ht="12.75">
      <c r="A48" s="6">
        <v>5</v>
      </c>
      <c r="B48" s="42">
        <v>29</v>
      </c>
      <c r="C48" s="33" t="s">
        <v>121</v>
      </c>
      <c r="D48" s="33" t="s">
        <v>122</v>
      </c>
      <c r="E48" s="33">
        <v>230781</v>
      </c>
      <c r="F48" s="32">
        <v>0</v>
      </c>
      <c r="G48" s="55">
        <f t="shared" si="8"/>
        <v>1</v>
      </c>
      <c r="H48" s="17">
        <f>VLOOKUP(B48,Tidsreg!$A$5:$D$100,2)</f>
        <v>13</v>
      </c>
      <c r="I48" s="62">
        <f>VLOOKUP(B48,Tidsreg!$A$5:$E$100,4)</f>
        <v>1</v>
      </c>
      <c r="J48" s="63">
        <f>VLOOKUP(B48,Tidsreg!$A$5:$E$100,5)</f>
        <v>38.24</v>
      </c>
      <c r="K48" s="61">
        <f t="shared" si="9"/>
        <v>1</v>
      </c>
      <c r="L48" s="60">
        <f t="shared" si="10"/>
        <v>38.24</v>
      </c>
      <c r="N48" s="72">
        <v>0.0475</v>
      </c>
    </row>
    <row r="49" spans="1:14" ht="12.75">
      <c r="A49" s="6">
        <v>6</v>
      </c>
      <c r="B49" s="42">
        <v>31</v>
      </c>
      <c r="C49" s="33" t="s">
        <v>124</v>
      </c>
      <c r="D49" s="33" t="s">
        <v>125</v>
      </c>
      <c r="E49" s="33">
        <v>90281</v>
      </c>
      <c r="F49" s="32">
        <v>0</v>
      </c>
      <c r="G49" s="55">
        <f t="shared" si="8"/>
        <v>1</v>
      </c>
      <c r="H49" s="17">
        <f>VLOOKUP(B49,Tidsreg!$A$5:$D$100,2)</f>
        <v>13</v>
      </c>
      <c r="I49" s="62">
        <f>VLOOKUP(B49,Tidsreg!$A$5:$E$100,4)</f>
        <v>1</v>
      </c>
      <c r="J49" s="63">
        <f>VLOOKUP(B49,Tidsreg!$A$5:$E$100,5)</f>
        <v>45.45</v>
      </c>
      <c r="K49" s="61">
        <f t="shared" si="9"/>
        <v>1</v>
      </c>
      <c r="L49" s="60">
        <f t="shared" si="10"/>
        <v>45.45</v>
      </c>
      <c r="N49" s="72">
        <v>0.05260416666666667</v>
      </c>
    </row>
    <row r="50" spans="1:14" ht="12.75">
      <c r="A50" s="6">
        <v>7</v>
      </c>
      <c r="B50" s="42">
        <v>30</v>
      </c>
      <c r="C50" s="33" t="s">
        <v>123</v>
      </c>
      <c r="D50" s="33" t="s">
        <v>122</v>
      </c>
      <c r="E50" s="33">
        <v>250681</v>
      </c>
      <c r="F50" s="32">
        <v>0</v>
      </c>
      <c r="G50" s="55">
        <f t="shared" si="8"/>
        <v>1</v>
      </c>
      <c r="H50" s="17">
        <f>VLOOKUP(B50,Tidsreg!$A$5:$D$100,2)</f>
        <v>13</v>
      </c>
      <c r="I50" s="62">
        <f>VLOOKUP(B50,Tidsreg!$A$5:$E$100,4)</f>
        <v>1</v>
      </c>
      <c r="J50" s="63">
        <f>VLOOKUP(B50,Tidsreg!$A$5:$E$100,5)</f>
        <v>48.42</v>
      </c>
      <c r="K50" s="61">
        <f t="shared" si="9"/>
        <v>1</v>
      </c>
      <c r="L50" s="60">
        <f t="shared" si="10"/>
        <v>48.42</v>
      </c>
      <c r="N50" s="72">
        <v>0.05465277777777777</v>
      </c>
    </row>
    <row r="51" spans="1:14" ht="12.75">
      <c r="A51" s="6">
        <v>8</v>
      </c>
      <c r="B51" s="42">
        <v>33</v>
      </c>
      <c r="C51" s="33" t="s">
        <v>128</v>
      </c>
      <c r="D51" s="33" t="s">
        <v>129</v>
      </c>
      <c r="E51" s="33">
        <v>90383</v>
      </c>
      <c r="F51" s="32">
        <v>0</v>
      </c>
      <c r="G51" s="55">
        <f t="shared" si="8"/>
        <v>1</v>
      </c>
      <c r="H51" s="17">
        <f>VLOOKUP(B51,Tidsreg!$A$5:$D$100,2)</f>
        <v>13</v>
      </c>
      <c r="I51" s="62">
        <f>VLOOKUP(B51,Tidsreg!$A$5:$E$100,4)</f>
        <v>1</v>
      </c>
      <c r="J51" s="63">
        <f>VLOOKUP(B51,Tidsreg!$A$5:$E$100,5)</f>
        <v>49.510000000000005</v>
      </c>
      <c r="K51" s="61">
        <f t="shared" si="9"/>
        <v>1</v>
      </c>
      <c r="L51" s="60">
        <f t="shared" si="10"/>
        <v>49.510000000000005</v>
      </c>
      <c r="N51" s="72">
        <v>0.05545138888888889</v>
      </c>
    </row>
    <row r="52" spans="1:14" ht="12.75">
      <c r="A52" s="6">
        <v>9</v>
      </c>
      <c r="B52" s="42">
        <v>28</v>
      </c>
      <c r="C52" s="33" t="s">
        <v>120</v>
      </c>
      <c r="D52" s="33" t="s">
        <v>106</v>
      </c>
      <c r="E52" s="33">
        <v>240986</v>
      </c>
      <c r="F52" s="32">
        <v>0</v>
      </c>
      <c r="G52" s="55">
        <f t="shared" si="8"/>
        <v>1</v>
      </c>
      <c r="H52" s="17">
        <f>VLOOKUP(B52,Tidsreg!$A$5:$D$100,2)</f>
        <v>13</v>
      </c>
      <c r="I52" s="62">
        <f>VLOOKUP(B52,Tidsreg!$A$5:$E$100,4)</f>
        <v>1</v>
      </c>
      <c r="J52" s="63">
        <f>VLOOKUP(B52,Tidsreg!$A$5:$E$100,5)</f>
        <v>58.55</v>
      </c>
      <c r="K52" s="61">
        <f t="shared" si="9"/>
        <v>1</v>
      </c>
      <c r="L52" s="60">
        <f t="shared" si="10"/>
        <v>58.55</v>
      </c>
      <c r="N52" s="72">
        <v>0.06174768518518519</v>
      </c>
    </row>
    <row r="53" spans="1:14" ht="12.75">
      <c r="A53" s="6">
        <v>10</v>
      </c>
      <c r="B53" s="42">
        <v>121</v>
      </c>
      <c r="C53" s="33" t="s">
        <v>275</v>
      </c>
      <c r="D53" s="33" t="s">
        <v>112</v>
      </c>
      <c r="E53" s="33">
        <v>300783</v>
      </c>
      <c r="F53" s="32">
        <v>0</v>
      </c>
      <c r="G53" s="55">
        <f t="shared" si="8"/>
        <v>1</v>
      </c>
      <c r="H53" s="17">
        <f>VLOOKUP(B53,Tidsreg2!$A$5:$D$96,2)</f>
        <v>13</v>
      </c>
      <c r="I53" s="62">
        <f>VLOOKUP(B53,Tidsreg2!$A$5:$E$96,4)</f>
        <v>2</v>
      </c>
      <c r="J53" s="63">
        <f>VLOOKUP(B53,Tidsreg2!$A$5:$E$96,5)</f>
        <v>13.079999999999998</v>
      </c>
      <c r="K53" s="61">
        <f t="shared" si="9"/>
        <v>2</v>
      </c>
      <c r="L53" s="60">
        <f t="shared" si="10"/>
        <v>13.079999999999998</v>
      </c>
      <c r="N53" s="72">
        <v>0.07162037037037038</v>
      </c>
    </row>
    <row r="54" spans="1:14" ht="12.75">
      <c r="A54" s="6">
        <v>11</v>
      </c>
      <c r="B54" s="42">
        <v>27</v>
      </c>
      <c r="C54" s="33" t="s">
        <v>119</v>
      </c>
      <c r="D54" s="33" t="s">
        <v>106</v>
      </c>
      <c r="E54" s="33">
        <v>100483</v>
      </c>
      <c r="F54" s="32">
        <v>0</v>
      </c>
      <c r="G54" s="55">
        <f t="shared" si="8"/>
        <v>1</v>
      </c>
      <c r="H54" s="17">
        <f>VLOOKUP(B54,Tidsreg!$A$5:$D$100,2)</f>
        <v>14</v>
      </c>
      <c r="I54" s="62">
        <f>VLOOKUP(B54,Tidsreg!$A$5:$E$100,4)</f>
        <v>3</v>
      </c>
      <c r="J54" s="63">
        <f>VLOOKUP(B54,Tidsreg!$A$5:$E$100,5)</f>
        <v>1.370000000000001</v>
      </c>
      <c r="K54" s="61">
        <f t="shared" si="9"/>
        <v>3</v>
      </c>
      <c r="L54" s="60">
        <f t="shared" si="10"/>
        <v>1.370000000000001</v>
      </c>
      <c r="N54" s="72">
        <v>0.10528935185185184</v>
      </c>
    </row>
    <row r="55" spans="2:14" ht="12.75">
      <c r="B55" s="42">
        <v>141</v>
      </c>
      <c r="C55" s="33" t="s">
        <v>303</v>
      </c>
      <c r="D55" s="33" t="s">
        <v>304</v>
      </c>
      <c r="F55" s="32">
        <v>0</v>
      </c>
      <c r="G55" s="55">
        <f t="shared" si="8"/>
        <v>1</v>
      </c>
      <c r="H55" s="17" t="str">
        <f>VLOOKUP(B55,Tidsreg2!$A$5:$D$96,2)</f>
        <v>har</v>
      </c>
      <c r="I55" s="62" t="e">
        <f>VLOOKUP(B55,Tidsreg2!$A$5:$E$96,4)</f>
        <v>#VALUE!</v>
      </c>
      <c r="J55" s="63" t="e">
        <f>VLOOKUP(B55,Tidsreg2!$A$5:$E$96,5)</f>
        <v>#VALUE!</v>
      </c>
      <c r="K55" s="61" t="e">
        <f t="shared" si="9"/>
        <v>#VALUE!</v>
      </c>
      <c r="L55" s="60" t="e">
        <f t="shared" si="10"/>
        <v>#VALUE!</v>
      </c>
      <c r="N55" s="72" t="s">
        <v>322</v>
      </c>
    </row>
    <row r="56" spans="8:12" ht="12.75">
      <c r="H56" s="17" t="e">
        <f>VLOOKUP(B56,Tidsreg!$A$5:$D$100,2)</f>
        <v>#N/A</v>
      </c>
      <c r="I56" s="59"/>
      <c r="J56" s="60"/>
      <c r="K56" s="61"/>
      <c r="L56" s="60"/>
    </row>
    <row r="57" spans="2:12" ht="18">
      <c r="B57" s="5" t="s">
        <v>130</v>
      </c>
      <c r="H57" s="17"/>
      <c r="I57" s="59"/>
      <c r="J57" s="60"/>
      <c r="K57" s="61"/>
      <c r="L57" s="60"/>
    </row>
    <row r="58" spans="1:14" ht="12.75">
      <c r="A58" s="6">
        <v>1</v>
      </c>
      <c r="B58" s="42">
        <v>44</v>
      </c>
      <c r="C58" s="33" t="s">
        <v>144</v>
      </c>
      <c r="D58" s="33" t="s">
        <v>145</v>
      </c>
      <c r="E58" s="33">
        <v>170378</v>
      </c>
      <c r="F58" s="32">
        <v>0</v>
      </c>
      <c r="G58" s="55">
        <f aca="true" t="shared" si="11" ref="G58:G67">F58+1</f>
        <v>1</v>
      </c>
      <c r="H58" s="17">
        <f>VLOOKUP(B58,Tidsreg!$A$5:$D$100,2)</f>
        <v>12</v>
      </c>
      <c r="I58" s="62">
        <f>VLOOKUP(B58,Tidsreg!$A$5:$E$100,4)</f>
        <v>1</v>
      </c>
      <c r="J58" s="63">
        <f>VLOOKUP(B58,Tidsreg!$A$5:$E$100,5)</f>
        <v>29.03</v>
      </c>
      <c r="K58" s="61">
        <f aca="true" t="shared" si="12" ref="K58:K74">I58</f>
        <v>1</v>
      </c>
      <c r="L58" s="60">
        <f aca="true" t="shared" si="13" ref="L58:L74">J58</f>
        <v>29.03</v>
      </c>
      <c r="N58" s="72">
        <v>0.04100694444444444</v>
      </c>
    </row>
    <row r="59" spans="1:14" ht="12.75">
      <c r="A59" s="6">
        <v>2</v>
      </c>
      <c r="B59" s="42">
        <v>134</v>
      </c>
      <c r="C59" s="33" t="s">
        <v>315</v>
      </c>
      <c r="D59" s="33" t="s">
        <v>298</v>
      </c>
      <c r="F59" s="32">
        <v>0</v>
      </c>
      <c r="G59" s="55">
        <f t="shared" si="11"/>
        <v>1</v>
      </c>
      <c r="H59" s="17">
        <f>VLOOKUP(B59,Tidsreg2!$A$5:$D$96,2)</f>
        <v>12</v>
      </c>
      <c r="I59" s="62">
        <f>VLOOKUP(B59,Tidsreg2!$A$5:$E$96,4)</f>
        <v>1</v>
      </c>
      <c r="J59" s="63">
        <f>VLOOKUP(B59,Tidsreg2!$A$5:$E$96,5)</f>
        <v>29.57</v>
      </c>
      <c r="K59" s="61">
        <f t="shared" si="12"/>
        <v>1</v>
      </c>
      <c r="L59" s="60">
        <f t="shared" si="13"/>
        <v>29.57</v>
      </c>
      <c r="N59" s="72">
        <v>0.04163194444444445</v>
      </c>
    </row>
    <row r="60" spans="1:14" ht="12.75">
      <c r="A60" s="6">
        <v>3</v>
      </c>
      <c r="B60" s="42">
        <v>39</v>
      </c>
      <c r="C60" s="33" t="s">
        <v>137</v>
      </c>
      <c r="D60" s="33" t="s">
        <v>8</v>
      </c>
      <c r="E60" s="33">
        <v>260780</v>
      </c>
      <c r="F60" s="32">
        <v>1</v>
      </c>
      <c r="G60" s="55">
        <f t="shared" si="11"/>
        <v>2</v>
      </c>
      <c r="H60" s="17">
        <f>VLOOKUP(B60,Tidsreg!$A$5:$D$100,2)</f>
        <v>13</v>
      </c>
      <c r="I60" s="62">
        <f>VLOOKUP(B60,Tidsreg!$A$5:$E$100,4)</f>
        <v>1</v>
      </c>
      <c r="J60" s="63">
        <f>VLOOKUP(B60,Tidsreg!$A$5:$E$100,5)</f>
        <v>30.23</v>
      </c>
      <c r="K60" s="61">
        <f t="shared" si="12"/>
        <v>1</v>
      </c>
      <c r="L60" s="60">
        <f t="shared" si="13"/>
        <v>30.23</v>
      </c>
      <c r="N60" s="72">
        <v>0.04193287037037038</v>
      </c>
    </row>
    <row r="61" spans="1:14" ht="12.75">
      <c r="A61" s="6">
        <v>4</v>
      </c>
      <c r="B61" s="42">
        <v>46</v>
      </c>
      <c r="C61" s="33" t="s">
        <v>147</v>
      </c>
      <c r="D61" s="33" t="s">
        <v>148</v>
      </c>
      <c r="E61" s="33">
        <v>70878</v>
      </c>
      <c r="F61" s="32">
        <v>0</v>
      </c>
      <c r="G61" s="55">
        <f t="shared" si="11"/>
        <v>1</v>
      </c>
      <c r="H61" s="17">
        <f>VLOOKUP(B61,Tidsreg!$A$5:$D$100,2)</f>
        <v>13</v>
      </c>
      <c r="I61" s="62">
        <f>VLOOKUP(B61,Tidsreg!$A$5:$E$100,4)</f>
        <v>1</v>
      </c>
      <c r="J61" s="63">
        <f>VLOOKUP(B61,Tidsreg!$A$5:$E$100,5)</f>
        <v>32.59</v>
      </c>
      <c r="K61" s="61">
        <f t="shared" si="12"/>
        <v>1</v>
      </c>
      <c r="L61" s="60">
        <f t="shared" si="13"/>
        <v>32.59</v>
      </c>
      <c r="N61" s="72">
        <v>0.043738425925925924</v>
      </c>
    </row>
    <row r="62" spans="1:14" ht="12.75">
      <c r="A62" s="6">
        <v>5</v>
      </c>
      <c r="B62" s="42">
        <v>40</v>
      </c>
      <c r="C62" s="33" t="s">
        <v>138</v>
      </c>
      <c r="D62" s="33" t="s">
        <v>62</v>
      </c>
      <c r="E62" s="33">
        <v>130379</v>
      </c>
      <c r="F62" s="32">
        <v>0</v>
      </c>
      <c r="G62" s="55">
        <f t="shared" si="11"/>
        <v>1</v>
      </c>
      <c r="H62" s="17">
        <f>VLOOKUP(B62,Tidsreg!$A$5:$D$100,2)</f>
        <v>13</v>
      </c>
      <c r="I62" s="62">
        <f>VLOOKUP(B62,Tidsreg!$A$5:$E$100,4)</f>
        <v>1</v>
      </c>
      <c r="J62" s="63">
        <f>VLOOKUP(B62,Tidsreg!$A$5:$E$100,5)</f>
        <v>35.05</v>
      </c>
      <c r="K62" s="61">
        <f t="shared" si="12"/>
        <v>1</v>
      </c>
      <c r="L62" s="60">
        <f t="shared" si="13"/>
        <v>35.05</v>
      </c>
      <c r="N62" s="72">
        <v>0.045196759259259256</v>
      </c>
    </row>
    <row r="63" spans="1:14" ht="12.75">
      <c r="A63" s="6">
        <v>6</v>
      </c>
      <c r="B63" s="42">
        <v>45</v>
      </c>
      <c r="C63" s="33" t="s">
        <v>146</v>
      </c>
      <c r="D63" s="33" t="s">
        <v>7</v>
      </c>
      <c r="E63" s="33">
        <v>10877</v>
      </c>
      <c r="F63" s="32">
        <v>0</v>
      </c>
      <c r="G63" s="55">
        <f t="shared" si="11"/>
        <v>1</v>
      </c>
      <c r="H63" s="17">
        <f>VLOOKUP(B63,Tidsreg!$A$5:$D$100,2)</f>
        <v>13</v>
      </c>
      <c r="I63" s="62">
        <f>VLOOKUP(B63,Tidsreg!$A$5:$E$100,4)</f>
        <v>1</v>
      </c>
      <c r="J63" s="63">
        <f>VLOOKUP(B63,Tidsreg!$A$5:$E$100,5)</f>
        <v>38.04</v>
      </c>
      <c r="K63" s="61">
        <f t="shared" si="12"/>
        <v>1</v>
      </c>
      <c r="L63" s="60">
        <f t="shared" si="13"/>
        <v>38.04</v>
      </c>
      <c r="N63" s="72">
        <v>0.047268518518518515</v>
      </c>
    </row>
    <row r="64" spans="1:14" ht="12.75">
      <c r="A64" s="6">
        <v>7</v>
      </c>
      <c r="B64" s="42">
        <v>34</v>
      </c>
      <c r="C64" s="33" t="s">
        <v>131</v>
      </c>
      <c r="D64" s="33" t="s">
        <v>132</v>
      </c>
      <c r="E64" s="33">
        <v>120177</v>
      </c>
      <c r="F64" s="32">
        <v>0</v>
      </c>
      <c r="G64" s="55">
        <f t="shared" si="11"/>
        <v>1</v>
      </c>
      <c r="H64" s="17">
        <f>VLOOKUP(B64,Tidsreg!$A$5:$D$100,2)</f>
        <v>13</v>
      </c>
      <c r="I64" s="62">
        <f>VLOOKUP(B64,Tidsreg!$A$5:$E$100,4)</f>
        <v>1</v>
      </c>
      <c r="J64" s="63">
        <f>VLOOKUP(B64,Tidsreg!$A$5:$E$100,5)</f>
        <v>39.21</v>
      </c>
      <c r="K64" s="61">
        <f t="shared" si="12"/>
        <v>1</v>
      </c>
      <c r="L64" s="60">
        <f t="shared" si="13"/>
        <v>39.21</v>
      </c>
      <c r="N64" s="72">
        <v>0.04815972222222222</v>
      </c>
    </row>
    <row r="65" spans="1:14" ht="12.75">
      <c r="A65" s="6">
        <v>8</v>
      </c>
      <c r="B65" s="42">
        <v>47</v>
      </c>
      <c r="C65" s="33" t="s">
        <v>149</v>
      </c>
      <c r="D65" s="33" t="s">
        <v>7</v>
      </c>
      <c r="E65" s="33">
        <v>141279</v>
      </c>
      <c r="F65" s="32">
        <v>0</v>
      </c>
      <c r="G65" s="55">
        <f t="shared" si="11"/>
        <v>1</v>
      </c>
      <c r="H65" s="17">
        <f>VLOOKUP(B65,Tidsreg!$A$5:$D$100,2)</f>
        <v>13</v>
      </c>
      <c r="I65" s="62">
        <f>VLOOKUP(B65,Tidsreg!$A$5:$E$100,4)</f>
        <v>1</v>
      </c>
      <c r="J65" s="63">
        <f>VLOOKUP(B65,Tidsreg!$A$5:$E$100,5)</f>
        <v>40.18</v>
      </c>
      <c r="K65" s="61">
        <f t="shared" si="12"/>
        <v>1</v>
      </c>
      <c r="L65" s="60">
        <f t="shared" si="13"/>
        <v>40.18</v>
      </c>
      <c r="N65" s="72">
        <v>0.04881944444444444</v>
      </c>
    </row>
    <row r="66" spans="1:14" ht="12.75">
      <c r="A66" s="6">
        <v>9</v>
      </c>
      <c r="B66" s="42">
        <v>122</v>
      </c>
      <c r="C66" s="33" t="s">
        <v>278</v>
      </c>
      <c r="D66" s="33" t="s">
        <v>62</v>
      </c>
      <c r="E66" s="33">
        <v>280477</v>
      </c>
      <c r="F66" s="32">
        <v>0</v>
      </c>
      <c r="G66" s="55">
        <f t="shared" si="11"/>
        <v>1</v>
      </c>
      <c r="H66" s="17">
        <f>VLOOKUP(B66,Tidsreg2!$A$5:$D$96,2)</f>
        <v>13</v>
      </c>
      <c r="I66" s="62">
        <f>VLOOKUP(B66,Tidsreg2!$A$5:$E$96,4)</f>
        <v>1</v>
      </c>
      <c r="J66" s="63">
        <f>VLOOKUP(B66,Tidsreg2!$A$5:$E$96,5)</f>
        <v>41.24</v>
      </c>
      <c r="K66" s="61">
        <f t="shared" si="12"/>
        <v>1</v>
      </c>
      <c r="L66" s="60">
        <f t="shared" si="13"/>
        <v>41.24</v>
      </c>
      <c r="N66" s="72">
        <v>0.04958333333333333</v>
      </c>
    </row>
    <row r="67" spans="1:14" ht="12.75">
      <c r="A67" s="6">
        <v>10</v>
      </c>
      <c r="B67" s="42">
        <v>38</v>
      </c>
      <c r="C67" s="33" t="s">
        <v>136</v>
      </c>
      <c r="D67" s="33" t="s">
        <v>1</v>
      </c>
      <c r="E67" s="33">
        <v>130879</v>
      </c>
      <c r="F67" s="32">
        <v>1</v>
      </c>
      <c r="G67" s="55">
        <f t="shared" si="11"/>
        <v>2</v>
      </c>
      <c r="H67" s="17">
        <f>VLOOKUP(B67,Tidsreg!$A$5:$D$100,2)</f>
        <v>13</v>
      </c>
      <c r="I67" s="62">
        <f>VLOOKUP(B67,Tidsreg!$A$5:$E$100,4)</f>
        <v>1</v>
      </c>
      <c r="J67" s="63">
        <f>VLOOKUP(B67,Tidsreg!$A$5:$E$100,5)</f>
        <v>43.269999999999996</v>
      </c>
      <c r="K67" s="61">
        <f t="shared" si="12"/>
        <v>1</v>
      </c>
      <c r="L67" s="60">
        <f t="shared" si="13"/>
        <v>43.269999999999996</v>
      </c>
      <c r="N67" s="72">
        <v>0.051006944444444445</v>
      </c>
    </row>
    <row r="68" spans="1:14" ht="12.75">
      <c r="A68" s="6">
        <v>11</v>
      </c>
      <c r="B68" s="42">
        <v>145</v>
      </c>
      <c r="C68" s="33" t="s">
        <v>310</v>
      </c>
      <c r="D68" s="33" t="s">
        <v>311</v>
      </c>
      <c r="G68" s="55"/>
      <c r="H68" s="17">
        <f>VLOOKUP(B68,Tidsreg2!$A$5:$D$96,2)</f>
        <v>13</v>
      </c>
      <c r="I68" s="62">
        <f>VLOOKUP(B68,Tidsreg2!$A$5:$E$96,4)</f>
        <v>1</v>
      </c>
      <c r="J68" s="63">
        <f>VLOOKUP(B68,Tidsreg2!$A$5:$E$96,5)</f>
        <v>43.32</v>
      </c>
      <c r="K68" s="61">
        <f t="shared" si="12"/>
        <v>1</v>
      </c>
      <c r="L68" s="60">
        <f t="shared" si="13"/>
        <v>43.32</v>
      </c>
      <c r="N68" s="72">
        <v>0.05106481481481481</v>
      </c>
    </row>
    <row r="69" spans="1:14" ht="12.75">
      <c r="A69" s="6">
        <v>12</v>
      </c>
      <c r="B69" s="42">
        <v>35</v>
      </c>
      <c r="C69" s="33" t="s">
        <v>133</v>
      </c>
      <c r="D69" s="33" t="s">
        <v>1</v>
      </c>
      <c r="E69" s="33">
        <v>100579</v>
      </c>
      <c r="F69" s="32">
        <v>1</v>
      </c>
      <c r="G69" s="55">
        <f aca="true" t="shared" si="14" ref="G69:G74">F69+1</f>
        <v>2</v>
      </c>
      <c r="H69" s="17">
        <f>VLOOKUP(B69,Tidsreg!$A$5:$D$100,2)</f>
        <v>13</v>
      </c>
      <c r="I69" s="62">
        <f>VLOOKUP(B69,Tidsreg!$A$5:$E$100,4)</f>
        <v>1</v>
      </c>
      <c r="J69" s="63">
        <f>VLOOKUP(B69,Tidsreg!$A$5:$E$100,5)</f>
        <v>46.239999999999995</v>
      </c>
      <c r="K69" s="61">
        <f t="shared" si="12"/>
        <v>1</v>
      </c>
      <c r="L69" s="60">
        <f t="shared" si="13"/>
        <v>46.239999999999995</v>
      </c>
      <c r="N69" s="72">
        <v>0.05305555555555556</v>
      </c>
    </row>
    <row r="70" spans="1:14" ht="12.75">
      <c r="A70" s="6">
        <v>13</v>
      </c>
      <c r="B70" s="42">
        <v>42</v>
      </c>
      <c r="C70" s="33" t="s">
        <v>140</v>
      </c>
      <c r="D70" s="33" t="s">
        <v>141</v>
      </c>
      <c r="E70" s="33">
        <v>270577</v>
      </c>
      <c r="F70" s="32">
        <v>0</v>
      </c>
      <c r="G70" s="55">
        <f t="shared" si="14"/>
        <v>1</v>
      </c>
      <c r="H70" s="17">
        <f>VLOOKUP(B70,Tidsreg!$A$5:$D$100,2)</f>
        <v>13</v>
      </c>
      <c r="I70" s="62">
        <f>VLOOKUP(B70,Tidsreg!$A$5:$E$100,4)</f>
        <v>2</v>
      </c>
      <c r="J70" s="63">
        <f>VLOOKUP(B70,Tidsreg!$A$5:$E$100,5)</f>
        <v>12.350000000000001</v>
      </c>
      <c r="K70" s="61">
        <f t="shared" si="12"/>
        <v>2</v>
      </c>
      <c r="L70" s="60">
        <f t="shared" si="13"/>
        <v>12.350000000000001</v>
      </c>
      <c r="N70" s="72">
        <v>0.07471064814814815</v>
      </c>
    </row>
    <row r="71" spans="2:14" ht="12.75">
      <c r="B71" s="42">
        <v>36</v>
      </c>
      <c r="C71" s="33" t="s">
        <v>134</v>
      </c>
      <c r="D71" s="33" t="s">
        <v>106</v>
      </c>
      <c r="E71" s="33">
        <v>210979</v>
      </c>
      <c r="F71" s="32">
        <v>0</v>
      </c>
      <c r="G71" s="55">
        <f t="shared" si="14"/>
        <v>1</v>
      </c>
      <c r="H71" s="17" t="str">
        <f>VLOOKUP(B71,Tidsreg!$A$5:$D$100,2)</f>
        <v>?</v>
      </c>
      <c r="I71" s="62" t="e">
        <f>VLOOKUP(B71,Tidsreg!$A$5:$E$100,4)</f>
        <v>#VALUE!</v>
      </c>
      <c r="J71" s="63" t="e">
        <f>VLOOKUP(B71,Tidsreg!$A$5:$E$100,5)</f>
        <v>#VALUE!</v>
      </c>
      <c r="K71" s="61" t="e">
        <f t="shared" si="12"/>
        <v>#VALUE!</v>
      </c>
      <c r="L71" s="60" t="e">
        <f t="shared" si="13"/>
        <v>#VALUE!</v>
      </c>
      <c r="N71" s="72" t="s">
        <v>324</v>
      </c>
    </row>
    <row r="72" spans="2:14" ht="12.75">
      <c r="B72" s="42">
        <v>37</v>
      </c>
      <c r="C72" s="33" t="s">
        <v>135</v>
      </c>
      <c r="D72" s="33" t="s">
        <v>106</v>
      </c>
      <c r="E72" s="33">
        <v>170179</v>
      </c>
      <c r="F72" s="32">
        <v>0</v>
      </c>
      <c r="G72" s="55">
        <f t="shared" si="14"/>
        <v>1</v>
      </c>
      <c r="H72" s="17" t="str">
        <f>VLOOKUP(B72,Tidsreg!$A$5:$D$100,2)</f>
        <v>ikke</v>
      </c>
      <c r="I72" s="62" t="e">
        <f>VLOOKUP(B72,Tidsreg!$A$5:$E$100,4)</f>
        <v>#VALUE!</v>
      </c>
      <c r="J72" s="63" t="e">
        <f>VLOOKUP(B72,Tidsreg!$A$5:$E$100,5)</f>
        <v>#VALUE!</v>
      </c>
      <c r="K72" s="61" t="e">
        <f t="shared" si="12"/>
        <v>#VALUE!</v>
      </c>
      <c r="L72" s="60" t="e">
        <f t="shared" si="13"/>
        <v>#VALUE!</v>
      </c>
      <c r="N72" s="72" t="s">
        <v>322</v>
      </c>
    </row>
    <row r="73" spans="2:14" ht="12.75">
      <c r="B73" s="42">
        <v>41</v>
      </c>
      <c r="C73" s="33" t="s">
        <v>139</v>
      </c>
      <c r="D73" s="33" t="s">
        <v>1</v>
      </c>
      <c r="E73" s="33">
        <v>10579</v>
      </c>
      <c r="F73" s="32">
        <v>1</v>
      </c>
      <c r="G73" s="55">
        <f t="shared" si="14"/>
        <v>2</v>
      </c>
      <c r="H73" s="17" t="str">
        <f>VLOOKUP(B73,Tidsreg!$A$5:$D$100,2)</f>
        <v>ikke</v>
      </c>
      <c r="I73" s="62" t="e">
        <f>VLOOKUP(B73,Tidsreg!$A$5:$E$100,4)</f>
        <v>#VALUE!</v>
      </c>
      <c r="J73" s="63" t="e">
        <f>VLOOKUP(B73,Tidsreg!$A$5:$E$100,5)</f>
        <v>#VALUE!</v>
      </c>
      <c r="K73" s="61" t="e">
        <f t="shared" si="12"/>
        <v>#VALUE!</v>
      </c>
      <c r="L73" s="60" t="e">
        <f t="shared" si="13"/>
        <v>#VALUE!</v>
      </c>
      <c r="N73" s="72" t="s">
        <v>322</v>
      </c>
    </row>
    <row r="74" spans="2:14" ht="12.75">
      <c r="B74" s="42">
        <v>43</v>
      </c>
      <c r="C74" s="33" t="s">
        <v>142</v>
      </c>
      <c r="D74" s="33" t="s">
        <v>143</v>
      </c>
      <c r="E74" s="33">
        <v>79</v>
      </c>
      <c r="F74" s="32">
        <v>0</v>
      </c>
      <c r="G74" s="55">
        <f t="shared" si="14"/>
        <v>1</v>
      </c>
      <c r="H74" s="17" t="str">
        <f>VLOOKUP(B74,Tidsreg!$A$5:$D$100,2)</f>
        <v>ikke</v>
      </c>
      <c r="I74" s="62" t="e">
        <f>VLOOKUP(B74,Tidsreg!$A$5:$E$100,4)</f>
        <v>#VALUE!</v>
      </c>
      <c r="J74" s="63" t="e">
        <f>VLOOKUP(B74,Tidsreg!$A$5:$E$100,5)</f>
        <v>#VALUE!</v>
      </c>
      <c r="K74" s="61" t="e">
        <f t="shared" si="12"/>
        <v>#VALUE!</v>
      </c>
      <c r="L74" s="60" t="e">
        <f t="shared" si="13"/>
        <v>#VALUE!</v>
      </c>
      <c r="N74" s="72" t="s">
        <v>322</v>
      </c>
    </row>
    <row r="75" spans="7:12" ht="12.75">
      <c r="G75" s="55"/>
      <c r="H75" s="17"/>
      <c r="I75" s="62"/>
      <c r="J75" s="63"/>
      <c r="K75" s="61"/>
      <c r="L75" s="60"/>
    </row>
    <row r="76" spans="2:10" ht="18">
      <c r="B76" s="5" t="s">
        <v>251</v>
      </c>
      <c r="H76" s="17"/>
      <c r="I76" s="62"/>
      <c r="J76" s="63"/>
    </row>
    <row r="77" spans="1:14" ht="12.75">
      <c r="A77" s="6">
        <v>1</v>
      </c>
      <c r="B77" s="42">
        <v>51</v>
      </c>
      <c r="C77" s="33" t="s">
        <v>155</v>
      </c>
      <c r="D77" s="33" t="s">
        <v>156</v>
      </c>
      <c r="E77" s="33">
        <v>230273</v>
      </c>
      <c r="F77" s="32">
        <v>0</v>
      </c>
      <c r="G77" s="55">
        <f aca="true" t="shared" si="15" ref="G77:G89">F77+1</f>
        <v>1</v>
      </c>
      <c r="H77" s="17">
        <f>VLOOKUP(B77,Tidsreg!$A$5:$D$100,2)</f>
        <v>13</v>
      </c>
      <c r="I77" s="62">
        <f>VLOOKUP(B77,Tidsreg!$A$5:$E$100,4)</f>
        <v>1</v>
      </c>
      <c r="J77" s="63">
        <f>VLOOKUP(B77,Tidsreg!$A$5:$E$100,5)</f>
        <v>31.37</v>
      </c>
      <c r="K77" s="61">
        <f aca="true" t="shared" si="16" ref="K77:K89">I77</f>
        <v>1</v>
      </c>
      <c r="L77" s="60">
        <f aca="true" t="shared" si="17" ref="L77:L89">J77</f>
        <v>31.37</v>
      </c>
      <c r="N77" s="72">
        <v>0.04278935185185185</v>
      </c>
    </row>
    <row r="78" spans="1:14" ht="12.75">
      <c r="A78" s="6">
        <v>2</v>
      </c>
      <c r="B78" s="42">
        <v>126</v>
      </c>
      <c r="C78" s="33" t="s">
        <v>281</v>
      </c>
      <c r="D78" s="33" t="s">
        <v>282</v>
      </c>
      <c r="E78" s="33">
        <v>220172</v>
      </c>
      <c r="F78" s="32">
        <v>0</v>
      </c>
      <c r="G78" s="55">
        <f t="shared" si="15"/>
        <v>1</v>
      </c>
      <c r="H78" s="17">
        <f>VLOOKUP(B78,Tidsreg2!$A$5:$D$96,2)</f>
        <v>13</v>
      </c>
      <c r="I78" s="62">
        <f>VLOOKUP(B78,Tidsreg2!$A$5:$E$96,4)</f>
        <v>1</v>
      </c>
      <c r="J78" s="63">
        <f>VLOOKUP(B78,Tidsreg2!$A$5:$E$96,5)</f>
        <v>32.06</v>
      </c>
      <c r="K78" s="61">
        <f t="shared" si="16"/>
        <v>1</v>
      </c>
      <c r="L78" s="60">
        <f t="shared" si="17"/>
        <v>32.06</v>
      </c>
      <c r="N78" s="72">
        <v>0.043125</v>
      </c>
    </row>
    <row r="79" spans="1:14" ht="12.75">
      <c r="A79" s="6">
        <v>3</v>
      </c>
      <c r="B79" s="42">
        <v>55</v>
      </c>
      <c r="C79" s="33" t="s">
        <v>162</v>
      </c>
      <c r="D79" s="33" t="s">
        <v>163</v>
      </c>
      <c r="E79" s="33">
        <v>70574</v>
      </c>
      <c r="F79" s="32">
        <v>0</v>
      </c>
      <c r="G79" s="55">
        <f t="shared" si="15"/>
        <v>1</v>
      </c>
      <c r="H79" s="17">
        <f>VLOOKUP(B79,Tidsreg!$A$5:$D$100,2)</f>
        <v>13</v>
      </c>
      <c r="I79" s="62">
        <f>VLOOKUP(B79,Tidsreg!$A$5:$E$100,4)</f>
        <v>1</v>
      </c>
      <c r="J79" s="63">
        <f>VLOOKUP(B79,Tidsreg!$A$5:$E$100,5)</f>
        <v>34.14</v>
      </c>
      <c r="K79" s="61">
        <f t="shared" si="16"/>
        <v>1</v>
      </c>
      <c r="L79" s="60">
        <f t="shared" si="17"/>
        <v>34.14</v>
      </c>
      <c r="N79" s="72">
        <v>0.044606481481481476</v>
      </c>
    </row>
    <row r="80" spans="1:14" ht="12.75">
      <c r="A80" s="6">
        <v>4</v>
      </c>
      <c r="B80" s="42">
        <v>48</v>
      </c>
      <c r="C80" s="33" t="s">
        <v>150</v>
      </c>
      <c r="D80" s="33" t="s">
        <v>151</v>
      </c>
      <c r="E80" s="33">
        <v>160873</v>
      </c>
      <c r="F80" s="32">
        <v>0</v>
      </c>
      <c r="G80" s="55">
        <f t="shared" si="15"/>
        <v>1</v>
      </c>
      <c r="H80" s="17">
        <f>VLOOKUP(B80,Tidsreg!$A$5:$D$100,2)</f>
        <v>13</v>
      </c>
      <c r="I80" s="62">
        <f>VLOOKUP(B80,Tidsreg!$A$5:$E$100,4)</f>
        <v>1</v>
      </c>
      <c r="J80" s="63">
        <f>VLOOKUP(B80,Tidsreg!$A$5:$E$100,5)</f>
        <v>38.06</v>
      </c>
      <c r="K80" s="61">
        <f t="shared" si="16"/>
        <v>1</v>
      </c>
      <c r="L80" s="60">
        <f t="shared" si="17"/>
        <v>38.06</v>
      </c>
      <c r="N80" s="72">
        <v>0.04729166666666667</v>
      </c>
    </row>
    <row r="81" spans="1:14" ht="12.75">
      <c r="A81" s="6">
        <v>5</v>
      </c>
      <c r="B81" s="42">
        <v>49</v>
      </c>
      <c r="C81" s="33" t="s">
        <v>152</v>
      </c>
      <c r="D81" s="33" t="s">
        <v>153</v>
      </c>
      <c r="E81" s="33">
        <v>210371</v>
      </c>
      <c r="F81" s="32">
        <v>0</v>
      </c>
      <c r="G81" s="55">
        <f t="shared" si="15"/>
        <v>1</v>
      </c>
      <c r="H81" s="17">
        <f>VLOOKUP(B81,Tidsreg!$A$5:$D$100,2)</f>
        <v>13</v>
      </c>
      <c r="I81" s="62">
        <f>VLOOKUP(B81,Tidsreg!$A$5:$E$100,4)</f>
        <v>1</v>
      </c>
      <c r="J81" s="63">
        <f>VLOOKUP(B81,Tidsreg!$A$5:$E$100,5)</f>
        <v>40.16</v>
      </c>
      <c r="K81" s="61">
        <f t="shared" si="16"/>
        <v>1</v>
      </c>
      <c r="L81" s="60">
        <f t="shared" si="17"/>
        <v>40.16</v>
      </c>
      <c r="N81" s="72">
        <v>0.0487962962962963</v>
      </c>
    </row>
    <row r="82" spans="1:14" ht="12.75">
      <c r="A82" s="6">
        <v>6</v>
      </c>
      <c r="B82" s="42">
        <v>131</v>
      </c>
      <c r="C82" s="33" t="s">
        <v>293</v>
      </c>
      <c r="D82" s="33" t="s">
        <v>294</v>
      </c>
      <c r="F82" s="32">
        <v>0</v>
      </c>
      <c r="G82" s="55">
        <f t="shared" si="15"/>
        <v>1</v>
      </c>
      <c r="H82" s="17">
        <f>VLOOKUP(B82,Tidsreg2!$A$5:$D$96,2)</f>
        <v>13</v>
      </c>
      <c r="I82" s="62">
        <f>VLOOKUP(B82,Tidsreg2!$A$5:$E$96,4)</f>
        <v>1</v>
      </c>
      <c r="J82" s="63">
        <f>VLOOKUP(B82,Tidsreg2!$A$5:$E$96,5)</f>
        <v>41.28</v>
      </c>
      <c r="K82" s="61">
        <f t="shared" si="16"/>
        <v>1</v>
      </c>
      <c r="L82" s="60">
        <f t="shared" si="17"/>
        <v>41.28</v>
      </c>
      <c r="N82" s="72">
        <v>0.049629629629629635</v>
      </c>
    </row>
    <row r="83" spans="1:14" ht="12.75">
      <c r="A83" s="6">
        <v>7</v>
      </c>
      <c r="B83" s="42">
        <v>50</v>
      </c>
      <c r="C83" s="33" t="s">
        <v>154</v>
      </c>
      <c r="D83" s="33" t="s">
        <v>106</v>
      </c>
      <c r="E83" s="33">
        <v>70572</v>
      </c>
      <c r="F83" s="32">
        <v>0</v>
      </c>
      <c r="G83" s="55">
        <f t="shared" si="15"/>
        <v>1</v>
      </c>
      <c r="H83" s="17">
        <f>VLOOKUP(B83,Tidsreg!$A$5:$D$100,2)</f>
        <v>13</v>
      </c>
      <c r="I83" s="62">
        <f>VLOOKUP(B83,Tidsreg!$A$5:$E$100,4)</f>
        <v>1</v>
      </c>
      <c r="J83" s="63">
        <f>VLOOKUP(B83,Tidsreg!$A$5:$E$100,5)</f>
        <v>41.39</v>
      </c>
      <c r="K83" s="61">
        <f t="shared" si="16"/>
        <v>1</v>
      </c>
      <c r="L83" s="60">
        <f t="shared" si="17"/>
        <v>41.39</v>
      </c>
      <c r="N83" s="72">
        <v>0.049756944444444444</v>
      </c>
    </row>
    <row r="84" spans="1:14" ht="12.75">
      <c r="A84" s="6">
        <v>8</v>
      </c>
      <c r="B84" s="42">
        <v>54</v>
      </c>
      <c r="C84" s="33" t="s">
        <v>161</v>
      </c>
      <c r="D84" s="33" t="s">
        <v>14</v>
      </c>
      <c r="E84" s="33">
        <v>230672</v>
      </c>
      <c r="F84" s="32">
        <v>0</v>
      </c>
      <c r="G84" s="55">
        <f t="shared" si="15"/>
        <v>1</v>
      </c>
      <c r="H84" s="17">
        <f>VLOOKUP(B84,Tidsreg!$A$5:$D$100,2)</f>
        <v>13</v>
      </c>
      <c r="I84" s="62">
        <f>VLOOKUP(B84,Tidsreg!$A$5:$E$100,4)</f>
        <v>1</v>
      </c>
      <c r="J84" s="63">
        <f>VLOOKUP(B84,Tidsreg!$A$5:$E$100,5)</f>
        <v>42.01</v>
      </c>
      <c r="K84" s="61">
        <f t="shared" si="16"/>
        <v>1</v>
      </c>
      <c r="L84" s="60">
        <f t="shared" si="17"/>
        <v>42.01</v>
      </c>
      <c r="N84" s="72">
        <v>0.050011574074074076</v>
      </c>
    </row>
    <row r="85" spans="1:14" ht="12.75">
      <c r="A85" s="6">
        <v>9</v>
      </c>
      <c r="B85" s="42">
        <v>56</v>
      </c>
      <c r="C85" s="33" t="s">
        <v>164</v>
      </c>
      <c r="D85" s="33" t="s">
        <v>165</v>
      </c>
      <c r="E85" s="33">
        <v>220972</v>
      </c>
      <c r="F85" s="32">
        <v>0</v>
      </c>
      <c r="G85" s="55">
        <f t="shared" si="15"/>
        <v>1</v>
      </c>
      <c r="H85" s="17">
        <f>VLOOKUP(B85,Tidsreg!$A$5:$D$100,2)</f>
        <v>13</v>
      </c>
      <c r="I85" s="62">
        <f>VLOOKUP(B85,Tidsreg!$A$5:$E$100,4)</f>
        <v>1</v>
      </c>
      <c r="J85" s="63">
        <f>VLOOKUP(B85,Tidsreg!$A$5:$E$100,5)</f>
        <v>42.03</v>
      </c>
      <c r="K85" s="61">
        <f t="shared" si="16"/>
        <v>1</v>
      </c>
      <c r="L85" s="60">
        <f t="shared" si="17"/>
        <v>42.03</v>
      </c>
      <c r="N85" s="72">
        <v>0.050034722222222223</v>
      </c>
    </row>
    <row r="86" spans="1:14" ht="12.75">
      <c r="A86" s="6">
        <v>10</v>
      </c>
      <c r="B86" s="42">
        <v>53</v>
      </c>
      <c r="C86" s="33" t="s">
        <v>159</v>
      </c>
      <c r="D86" s="33" t="s">
        <v>160</v>
      </c>
      <c r="E86" s="33">
        <v>290672</v>
      </c>
      <c r="F86" s="32">
        <v>1</v>
      </c>
      <c r="G86" s="55">
        <f t="shared" si="15"/>
        <v>2</v>
      </c>
      <c r="H86" s="17">
        <f>VLOOKUP(B86,Tidsreg!$A$5:$D$100,2)</f>
        <v>13</v>
      </c>
      <c r="I86" s="62">
        <f>VLOOKUP(B86,Tidsreg!$A$5:$E$100,4)</f>
        <v>1</v>
      </c>
      <c r="J86" s="63">
        <f>VLOOKUP(B86,Tidsreg!$A$5:$E$100,5)</f>
        <v>42.54</v>
      </c>
      <c r="K86" s="61">
        <f t="shared" si="16"/>
        <v>1</v>
      </c>
      <c r="L86" s="60">
        <f t="shared" si="17"/>
        <v>42.54</v>
      </c>
      <c r="N86" s="72">
        <v>0.050625</v>
      </c>
    </row>
    <row r="87" spans="1:14" ht="12.75">
      <c r="A87" s="6">
        <v>11</v>
      </c>
      <c r="B87" s="42">
        <v>129</v>
      </c>
      <c r="C87" s="33" t="s">
        <v>289</v>
      </c>
      <c r="D87" s="33" t="s">
        <v>290</v>
      </c>
      <c r="F87" s="32">
        <v>2</v>
      </c>
      <c r="G87" s="55">
        <f t="shared" si="15"/>
        <v>3</v>
      </c>
      <c r="H87" s="17">
        <f>VLOOKUP(B87,Tidsreg2!$A$5:$D$96,2)</f>
        <v>13</v>
      </c>
      <c r="I87" s="62">
        <f>VLOOKUP(B87,Tidsreg2!$A$5:$E$96,4)</f>
        <v>1</v>
      </c>
      <c r="J87" s="63">
        <f>VLOOKUP(B87,Tidsreg2!$A$5:$E$96,5)</f>
        <v>43.269999999999996</v>
      </c>
      <c r="K87" s="61">
        <f t="shared" si="16"/>
        <v>1</v>
      </c>
      <c r="L87" s="60">
        <f t="shared" si="17"/>
        <v>43.269999999999996</v>
      </c>
      <c r="N87" s="72">
        <v>0.051006944444444445</v>
      </c>
    </row>
    <row r="88" spans="1:14" ht="12.75">
      <c r="A88" s="6">
        <v>12</v>
      </c>
      <c r="B88" s="42">
        <v>52</v>
      </c>
      <c r="C88" s="33" t="s">
        <v>157</v>
      </c>
      <c r="D88" s="33" t="s">
        <v>158</v>
      </c>
      <c r="E88" s="33">
        <v>100471</v>
      </c>
      <c r="F88" s="32">
        <v>0</v>
      </c>
      <c r="G88" s="55">
        <f t="shared" si="15"/>
        <v>1</v>
      </c>
      <c r="H88" s="17">
        <f>VLOOKUP(B88,Tidsreg!$A$5:$D$100,2)</f>
        <v>13</v>
      </c>
      <c r="I88" s="62">
        <f>VLOOKUP(B88,Tidsreg!$A$5:$E$100,4)</f>
        <v>2</v>
      </c>
      <c r="J88" s="63">
        <f>VLOOKUP(B88,Tidsreg!$A$5:$E$100,5)</f>
        <v>0.3000000000000007</v>
      </c>
      <c r="K88" s="61">
        <f t="shared" si="16"/>
        <v>2</v>
      </c>
      <c r="L88" s="60">
        <f t="shared" si="17"/>
        <v>0.3000000000000007</v>
      </c>
      <c r="N88" s="72">
        <v>0.06284722222222222</v>
      </c>
    </row>
    <row r="89" spans="2:14" ht="12.75">
      <c r="B89" s="42">
        <v>120</v>
      </c>
      <c r="C89" s="33" t="s">
        <v>279</v>
      </c>
      <c r="D89" s="33" t="s">
        <v>280</v>
      </c>
      <c r="E89" s="33">
        <v>180372</v>
      </c>
      <c r="F89" s="32">
        <v>0</v>
      </c>
      <c r="G89" s="55">
        <f t="shared" si="15"/>
        <v>1</v>
      </c>
      <c r="H89" s="17" t="str">
        <f>VLOOKUP(B89,Tidsreg2!$A$5:$D$96,2)</f>
        <v>ikke</v>
      </c>
      <c r="I89" s="62" t="e">
        <f>VLOOKUP(B89,Tidsreg2!$A$5:$E$96,4)</f>
        <v>#VALUE!</v>
      </c>
      <c r="J89" s="63" t="e">
        <f>VLOOKUP(B89,Tidsreg2!$A$5:$E$96,5)</f>
        <v>#VALUE!</v>
      </c>
      <c r="K89" s="61" t="e">
        <f t="shared" si="16"/>
        <v>#VALUE!</v>
      </c>
      <c r="L89" s="60" t="e">
        <f t="shared" si="17"/>
        <v>#VALUE!</v>
      </c>
      <c r="N89" s="72" t="s">
        <v>322</v>
      </c>
    </row>
    <row r="90" spans="7:12" ht="12.75">
      <c r="G90" s="55"/>
      <c r="H90" s="17"/>
      <c r="I90" s="62"/>
      <c r="J90" s="63"/>
      <c r="K90" s="61"/>
      <c r="L90" s="60"/>
    </row>
    <row r="91" spans="2:12" ht="18">
      <c r="B91" s="5" t="s">
        <v>166</v>
      </c>
      <c r="C91" s="18"/>
      <c r="D91" s="18"/>
      <c r="E91" s="18"/>
      <c r="G91" s="20"/>
      <c r="H91" s="17" t="e">
        <f>VLOOKUP(B91,Tidsreg!$A$5:$D$100,2)</f>
        <v>#N/A</v>
      </c>
      <c r="I91" s="59"/>
      <c r="J91" s="60"/>
      <c r="K91" s="61"/>
      <c r="L91" s="60"/>
    </row>
    <row r="92" spans="1:14" ht="12.75">
      <c r="A92" s="29">
        <v>1</v>
      </c>
      <c r="B92" s="42">
        <v>70</v>
      </c>
      <c r="C92" s="33" t="s">
        <v>188</v>
      </c>
      <c r="D92" s="33" t="s">
        <v>8</v>
      </c>
      <c r="F92" s="32">
        <v>0</v>
      </c>
      <c r="G92" s="55">
        <f aca="true" t="shared" si="18" ref="G92:G106">F92+1</f>
        <v>1</v>
      </c>
      <c r="H92" s="17">
        <f>VLOOKUP(B92,Tidsreg!$A$5:$D$100,2)</f>
        <v>13</v>
      </c>
      <c r="I92" s="62">
        <f>VLOOKUP(B92,Tidsreg!$A$5:$E$100,4)</f>
        <v>1</v>
      </c>
      <c r="J92" s="63">
        <f>VLOOKUP(B92,Tidsreg!$A$5:$E$100,5)</f>
        <v>31.49</v>
      </c>
      <c r="K92" s="61">
        <f aca="true" t="shared" si="19" ref="K92:K108">I92</f>
        <v>1</v>
      </c>
      <c r="L92" s="60">
        <f aca="true" t="shared" si="20" ref="L92:L108">J92</f>
        <v>31.49</v>
      </c>
      <c r="N92" s="72">
        <v>0.042928240740740746</v>
      </c>
    </row>
    <row r="93" spans="1:14" ht="12.75">
      <c r="A93" s="29">
        <v>2</v>
      </c>
      <c r="B93" s="42">
        <v>58</v>
      </c>
      <c r="C93" s="33" t="s">
        <v>169</v>
      </c>
      <c r="D93" s="33" t="s">
        <v>170</v>
      </c>
      <c r="E93" s="33">
        <v>220167</v>
      </c>
      <c r="F93" s="32">
        <v>0</v>
      </c>
      <c r="G93" s="55">
        <f t="shared" si="18"/>
        <v>1</v>
      </c>
      <c r="H93" s="17">
        <f>VLOOKUP(B93,Tidsreg!$A$5:$D$100,2)</f>
        <v>13</v>
      </c>
      <c r="I93" s="62">
        <f>VLOOKUP(B93,Tidsreg!$A$5:$E$100,4)</f>
        <v>1</v>
      </c>
      <c r="J93" s="63">
        <f>VLOOKUP(B93,Tidsreg!$A$5:$E$100,5)</f>
        <v>33.46</v>
      </c>
      <c r="K93" s="61">
        <f t="shared" si="19"/>
        <v>1</v>
      </c>
      <c r="L93" s="60">
        <f t="shared" si="20"/>
        <v>33.46</v>
      </c>
      <c r="N93" s="72">
        <v>0.04428240740740741</v>
      </c>
    </row>
    <row r="94" spans="1:14" ht="12.75">
      <c r="A94" s="29">
        <v>3</v>
      </c>
      <c r="B94" s="42">
        <v>62</v>
      </c>
      <c r="C94" s="33" t="s">
        <v>175</v>
      </c>
      <c r="D94" s="33" t="s">
        <v>74</v>
      </c>
      <c r="E94" s="33">
        <v>251170</v>
      </c>
      <c r="F94" s="32">
        <v>0</v>
      </c>
      <c r="G94" s="55">
        <f t="shared" si="18"/>
        <v>1</v>
      </c>
      <c r="H94" s="17">
        <f>VLOOKUP(B94,Tidsreg!$A$5:$D$100,2)</f>
        <v>13</v>
      </c>
      <c r="I94" s="62">
        <f>VLOOKUP(B94,Tidsreg!$A$5:$E$100,4)</f>
        <v>1</v>
      </c>
      <c r="J94" s="63">
        <f>VLOOKUP(B94,Tidsreg!$A$5:$E$100,5)</f>
        <v>34.25</v>
      </c>
      <c r="K94" s="61">
        <f t="shared" si="19"/>
        <v>1</v>
      </c>
      <c r="L94" s="60">
        <f t="shared" si="20"/>
        <v>34.25</v>
      </c>
      <c r="N94" s="72">
        <v>0.04473379629629629</v>
      </c>
    </row>
    <row r="95" spans="1:14" ht="12.75">
      <c r="A95" s="29">
        <v>4</v>
      </c>
      <c r="B95" s="42">
        <v>63</v>
      </c>
      <c r="C95" s="33" t="s">
        <v>176</v>
      </c>
      <c r="D95" s="33" t="s">
        <v>12</v>
      </c>
      <c r="E95" s="33">
        <v>170169</v>
      </c>
      <c r="F95" s="32">
        <v>0</v>
      </c>
      <c r="G95" s="55">
        <f t="shared" si="18"/>
        <v>1</v>
      </c>
      <c r="H95" s="17">
        <f>VLOOKUP(B95,Tidsreg!$A$5:$D$100,2)</f>
        <v>13</v>
      </c>
      <c r="I95" s="62">
        <f>VLOOKUP(B95,Tidsreg!$A$5:$E$100,4)</f>
        <v>1</v>
      </c>
      <c r="J95" s="63">
        <f>VLOOKUP(B95,Tidsreg!$A$5:$E$100,5)</f>
        <v>35.29</v>
      </c>
      <c r="K95" s="61">
        <f t="shared" si="19"/>
        <v>1</v>
      </c>
      <c r="L95" s="60">
        <f t="shared" si="20"/>
        <v>35.29</v>
      </c>
      <c r="N95" s="72">
        <v>0.04547453703703704</v>
      </c>
    </row>
    <row r="96" spans="1:14" ht="12.75">
      <c r="A96" s="29">
        <v>5</v>
      </c>
      <c r="B96" s="42">
        <v>132</v>
      </c>
      <c r="C96" s="33" t="s">
        <v>295</v>
      </c>
      <c r="D96" s="33" t="s">
        <v>15</v>
      </c>
      <c r="F96" s="32">
        <v>0</v>
      </c>
      <c r="G96" s="55">
        <f t="shared" si="18"/>
        <v>1</v>
      </c>
      <c r="H96" s="17">
        <f>VLOOKUP(B96,Tidsreg2!$A$5:$D$96,2)</f>
        <v>13</v>
      </c>
      <c r="I96" s="62">
        <f>VLOOKUP(B96,Tidsreg2!$A$5:$E$96,4)</f>
        <v>1</v>
      </c>
      <c r="J96" s="63">
        <f>VLOOKUP(B96,Tidsreg2!$A$5:$E$96,5)</f>
        <v>36.59</v>
      </c>
      <c r="K96" s="61">
        <f t="shared" si="19"/>
        <v>1</v>
      </c>
      <c r="L96" s="60">
        <f t="shared" si="20"/>
        <v>36.59</v>
      </c>
      <c r="N96" s="72">
        <v>0.046516203703703705</v>
      </c>
    </row>
    <row r="97" spans="1:14" ht="12.75">
      <c r="A97" s="29">
        <v>6</v>
      </c>
      <c r="B97" s="42">
        <v>139</v>
      </c>
      <c r="C97" s="33" t="s">
        <v>283</v>
      </c>
      <c r="D97" s="33" t="s">
        <v>273</v>
      </c>
      <c r="G97" s="55"/>
      <c r="H97" s="17"/>
      <c r="I97" s="62"/>
      <c r="J97" s="63"/>
      <c r="K97" s="61"/>
      <c r="L97" s="60"/>
      <c r="N97" s="72">
        <v>36800</v>
      </c>
    </row>
    <row r="98" spans="1:14" ht="12.75">
      <c r="A98" s="29">
        <v>7</v>
      </c>
      <c r="B98" s="42">
        <v>67</v>
      </c>
      <c r="C98" s="33" t="s">
        <v>183</v>
      </c>
      <c r="D98" s="33" t="s">
        <v>184</v>
      </c>
      <c r="E98" s="33">
        <v>101170</v>
      </c>
      <c r="F98" s="32">
        <v>0</v>
      </c>
      <c r="G98" s="55">
        <f t="shared" si="18"/>
        <v>1</v>
      </c>
      <c r="H98" s="17">
        <f>VLOOKUP(B98,Tidsreg!$A$5:$D$100,2)</f>
        <v>13</v>
      </c>
      <c r="I98" s="62">
        <f>VLOOKUP(B98,Tidsreg!$A$5:$E$100,4)</f>
        <v>1</v>
      </c>
      <c r="J98" s="63">
        <f>VLOOKUP(B98,Tidsreg!$A$5:$E$100,5)</f>
        <v>40.29</v>
      </c>
      <c r="K98" s="61">
        <f t="shared" si="19"/>
        <v>1</v>
      </c>
      <c r="L98" s="60">
        <f t="shared" si="20"/>
        <v>40.29</v>
      </c>
      <c r="N98" s="72">
        <v>0.04894675925925926</v>
      </c>
    </row>
    <row r="99" spans="1:14" ht="12.75">
      <c r="A99" s="29">
        <v>8</v>
      </c>
      <c r="B99" s="42">
        <v>68</v>
      </c>
      <c r="C99" s="33" t="s">
        <v>185</v>
      </c>
      <c r="D99" s="33" t="s">
        <v>184</v>
      </c>
      <c r="E99" s="33">
        <v>68</v>
      </c>
      <c r="F99" s="32">
        <v>0</v>
      </c>
      <c r="G99" s="55">
        <f t="shared" si="18"/>
        <v>1</v>
      </c>
      <c r="H99" s="17">
        <f>VLOOKUP(B99,Tidsreg!$A$5:$D$100,2)</f>
        <v>13</v>
      </c>
      <c r="I99" s="62">
        <f>VLOOKUP(B99,Tidsreg!$A$5:$E$100,4)</f>
        <v>1</v>
      </c>
      <c r="J99" s="63">
        <f>VLOOKUP(B99,Tidsreg!$A$5:$E$100,5)</f>
        <v>41</v>
      </c>
      <c r="K99" s="61">
        <f t="shared" si="19"/>
        <v>1</v>
      </c>
      <c r="L99" s="60">
        <f t="shared" si="20"/>
        <v>41</v>
      </c>
      <c r="N99" s="72">
        <v>0.049305555555555554</v>
      </c>
    </row>
    <row r="100" spans="1:14" ht="12.75">
      <c r="A100" s="29">
        <v>9</v>
      </c>
      <c r="B100" s="42">
        <v>66</v>
      </c>
      <c r="C100" s="33" t="s">
        <v>181</v>
      </c>
      <c r="D100" s="33" t="s">
        <v>182</v>
      </c>
      <c r="E100" s="33">
        <v>210366</v>
      </c>
      <c r="F100" s="32">
        <v>0</v>
      </c>
      <c r="G100" s="55">
        <f t="shared" si="18"/>
        <v>1</v>
      </c>
      <c r="H100" s="17">
        <f>VLOOKUP(B100,Tidsreg!$A$5:$D$100,2)</f>
        <v>13</v>
      </c>
      <c r="I100" s="62">
        <f>VLOOKUP(B100,Tidsreg!$A$5:$E$100,4)</f>
        <v>1</v>
      </c>
      <c r="J100" s="63">
        <f>VLOOKUP(B100,Tidsreg!$A$5:$E$100,5)</f>
        <v>45.29</v>
      </c>
      <c r="K100" s="61">
        <f t="shared" si="19"/>
        <v>1</v>
      </c>
      <c r="L100" s="60">
        <f t="shared" si="20"/>
        <v>45.29</v>
      </c>
      <c r="N100" s="72">
        <v>0.052418981481481476</v>
      </c>
    </row>
    <row r="101" spans="1:14" ht="12.75">
      <c r="A101" s="29">
        <v>10</v>
      </c>
      <c r="B101" s="42">
        <v>61</v>
      </c>
      <c r="C101" s="33" t="s">
        <v>173</v>
      </c>
      <c r="D101" s="33" t="s">
        <v>174</v>
      </c>
      <c r="E101" s="33">
        <v>280366</v>
      </c>
      <c r="F101" s="32">
        <v>0</v>
      </c>
      <c r="G101" s="55">
        <f t="shared" si="18"/>
        <v>1</v>
      </c>
      <c r="H101" s="17">
        <f>VLOOKUP(B101,Tidsreg!$A$5:$D$100,2)</f>
        <v>13</v>
      </c>
      <c r="I101" s="62">
        <f>VLOOKUP(B101,Tidsreg!$A$5:$E$100,4)</f>
        <v>1</v>
      </c>
      <c r="J101" s="63">
        <f>VLOOKUP(B101,Tidsreg!$A$5:$E$100,5)</f>
        <v>47.1</v>
      </c>
      <c r="K101" s="61">
        <f t="shared" si="19"/>
        <v>1</v>
      </c>
      <c r="L101" s="60">
        <f t="shared" si="20"/>
        <v>47.1</v>
      </c>
      <c r="N101" s="72">
        <v>0.05358796296296297</v>
      </c>
    </row>
    <row r="102" spans="1:14" ht="12.75">
      <c r="A102" s="29">
        <v>11</v>
      </c>
      <c r="B102" s="42">
        <v>65</v>
      </c>
      <c r="C102" s="33" t="s">
        <v>179</v>
      </c>
      <c r="D102" s="33" t="s">
        <v>180</v>
      </c>
      <c r="E102" s="33">
        <v>260966</v>
      </c>
      <c r="F102" s="32">
        <v>1</v>
      </c>
      <c r="G102" s="55">
        <f t="shared" si="18"/>
        <v>2</v>
      </c>
      <c r="H102" s="17">
        <f>VLOOKUP(B102,Tidsreg!$A$5:$D$100,2)</f>
        <v>13</v>
      </c>
      <c r="I102" s="62">
        <f>VLOOKUP(B102,Tidsreg!$A$5:$E$100,4)</f>
        <v>1</v>
      </c>
      <c r="J102" s="63">
        <f>VLOOKUP(B102,Tidsreg!$A$5:$E$100,5)</f>
        <v>47.59</v>
      </c>
      <c r="K102" s="61">
        <f t="shared" si="19"/>
        <v>1</v>
      </c>
      <c r="L102" s="60">
        <f t="shared" si="20"/>
        <v>47.59</v>
      </c>
      <c r="N102" s="72">
        <v>0.054155092592592595</v>
      </c>
    </row>
    <row r="103" spans="1:14" ht="12.75">
      <c r="A103" s="29">
        <v>12</v>
      </c>
      <c r="B103" s="42">
        <v>64</v>
      </c>
      <c r="C103" s="33" t="s">
        <v>177</v>
      </c>
      <c r="D103" s="33" t="s">
        <v>178</v>
      </c>
      <c r="E103" s="33">
        <v>161069</v>
      </c>
      <c r="F103" s="32">
        <v>0</v>
      </c>
      <c r="G103" s="55">
        <f t="shared" si="18"/>
        <v>1</v>
      </c>
      <c r="H103" s="17">
        <f>VLOOKUP(B103,Tidsreg!$A$5:$D$100,2)</f>
        <v>13</v>
      </c>
      <c r="I103" s="62">
        <f>VLOOKUP(B103,Tidsreg!$A$5:$E$100,4)</f>
        <v>1</v>
      </c>
      <c r="J103" s="63">
        <f>VLOOKUP(B103,Tidsreg!$A$5:$E$100,5)</f>
        <v>49.31</v>
      </c>
      <c r="K103" s="61">
        <f t="shared" si="19"/>
        <v>1</v>
      </c>
      <c r="L103" s="60">
        <f t="shared" si="20"/>
        <v>49.31</v>
      </c>
      <c r="N103" s="72">
        <v>0.055219907407407405</v>
      </c>
    </row>
    <row r="104" spans="1:14" ht="12.75">
      <c r="A104" s="29">
        <v>13</v>
      </c>
      <c r="B104" s="42">
        <v>60</v>
      </c>
      <c r="C104" s="33" t="s">
        <v>172</v>
      </c>
      <c r="D104" s="33" t="s">
        <v>106</v>
      </c>
      <c r="E104" s="33">
        <v>220567</v>
      </c>
      <c r="F104" s="32">
        <v>0</v>
      </c>
      <c r="G104" s="55">
        <f t="shared" si="18"/>
        <v>1</v>
      </c>
      <c r="H104" s="17">
        <f>VLOOKUP(B104,Tidsreg!$A$5:$D$100,2)</f>
        <v>13</v>
      </c>
      <c r="I104" s="62">
        <f>VLOOKUP(B104,Tidsreg!$A$5:$E$100,4)</f>
        <v>1</v>
      </c>
      <c r="J104" s="63">
        <f>VLOOKUP(B104,Tidsreg!$A$5:$E$100,5)</f>
        <v>59.47</v>
      </c>
      <c r="K104" s="61">
        <f t="shared" si="19"/>
        <v>1</v>
      </c>
      <c r="L104" s="60">
        <f t="shared" si="20"/>
        <v>59.47</v>
      </c>
      <c r="N104" s="72">
        <v>0.062349537037037044</v>
      </c>
    </row>
    <row r="105" spans="1:14" ht="12.75">
      <c r="A105" s="29">
        <v>14</v>
      </c>
      <c r="B105" s="42">
        <v>69</v>
      </c>
      <c r="C105" s="33" t="s">
        <v>186</v>
      </c>
      <c r="D105" s="33" t="s">
        <v>187</v>
      </c>
      <c r="E105" s="33">
        <v>70669</v>
      </c>
      <c r="F105" s="32">
        <v>0</v>
      </c>
      <c r="G105" s="55">
        <f t="shared" si="18"/>
        <v>1</v>
      </c>
      <c r="H105" s="17">
        <f>VLOOKUP(B105,Tidsreg!$A$5:$D$100,2)</f>
        <v>13</v>
      </c>
      <c r="I105" s="62">
        <f>VLOOKUP(B105,Tidsreg!$A$5:$E$100,4)</f>
        <v>2</v>
      </c>
      <c r="J105" s="63">
        <f>VLOOKUP(B105,Tidsreg!$A$5:$E$100,5)</f>
        <v>1.1400000000000006</v>
      </c>
      <c r="K105" s="61">
        <f t="shared" si="19"/>
        <v>2</v>
      </c>
      <c r="L105" s="60">
        <f t="shared" si="20"/>
        <v>1.1400000000000006</v>
      </c>
      <c r="N105" s="72">
        <v>0.06335648148148149</v>
      </c>
    </row>
    <row r="106" spans="1:14" ht="12.75">
      <c r="A106" s="29">
        <v>15</v>
      </c>
      <c r="B106" s="42">
        <v>57</v>
      </c>
      <c r="C106" s="33" t="s">
        <v>167</v>
      </c>
      <c r="D106" s="33" t="s">
        <v>168</v>
      </c>
      <c r="E106" s="33">
        <v>190268</v>
      </c>
      <c r="F106" s="32">
        <v>0</v>
      </c>
      <c r="G106" s="55">
        <f t="shared" si="18"/>
        <v>1</v>
      </c>
      <c r="H106" s="17">
        <f>VLOOKUP(B106,Tidsreg!$A$5:$D$100,2)</f>
        <v>13</v>
      </c>
      <c r="I106" s="62">
        <f>VLOOKUP(B106,Tidsreg!$A$5:$E$100,4)</f>
        <v>2</v>
      </c>
      <c r="J106" s="63">
        <f>VLOOKUP(B106,Tidsreg!$A$5:$E$100,5)</f>
        <v>3.1400000000000006</v>
      </c>
      <c r="K106" s="61">
        <f t="shared" si="19"/>
        <v>2</v>
      </c>
      <c r="L106" s="60">
        <f t="shared" si="20"/>
        <v>3.1400000000000006</v>
      </c>
      <c r="N106" s="72">
        <v>0.06474537037037037</v>
      </c>
    </row>
    <row r="107" spans="1:14" ht="12.75">
      <c r="A107" s="29">
        <v>16</v>
      </c>
      <c r="B107" s="42">
        <v>146</v>
      </c>
      <c r="C107" s="33" t="s">
        <v>312</v>
      </c>
      <c r="D107" s="33" t="s">
        <v>313</v>
      </c>
      <c r="G107" s="55"/>
      <c r="H107" s="17" t="str">
        <f>VLOOKUP(B107,Tidsreg2!$A$5:$D$96,2)</f>
        <v>?</v>
      </c>
      <c r="I107" s="62" t="e">
        <f>VLOOKUP(B107,Tidsreg2!$A$5:$E$96,4)</f>
        <v>#VALUE!</v>
      </c>
      <c r="J107" s="63" t="e">
        <f>VLOOKUP(B107,Tidsreg2!$A$5:$E$96,5)</f>
        <v>#VALUE!</v>
      </c>
      <c r="K107" s="61" t="e">
        <f t="shared" si="19"/>
        <v>#VALUE!</v>
      </c>
      <c r="L107" s="60" t="e">
        <f t="shared" si="20"/>
        <v>#VALUE!</v>
      </c>
      <c r="N107" s="72" t="s">
        <v>325</v>
      </c>
    </row>
    <row r="108" spans="1:14" ht="12.75">
      <c r="A108" s="29"/>
      <c r="B108" s="42">
        <v>59</v>
      </c>
      <c r="C108" s="33" t="s">
        <v>171</v>
      </c>
      <c r="D108" s="33" t="s">
        <v>106</v>
      </c>
      <c r="E108" s="33">
        <v>91266</v>
      </c>
      <c r="F108" s="32">
        <v>0</v>
      </c>
      <c r="G108" s="55">
        <f>F108+1</f>
        <v>1</v>
      </c>
      <c r="H108" s="17" t="str">
        <f>VLOOKUP(B108,Tidsreg!$A$5:$D$100,2)</f>
        <v>har</v>
      </c>
      <c r="I108" s="62" t="e">
        <f>VLOOKUP(B108,Tidsreg!$A$5:$E$100,4)</f>
        <v>#VALUE!</v>
      </c>
      <c r="J108" s="63" t="e">
        <f>VLOOKUP(B108,Tidsreg!$A$5:$E$100,5)</f>
        <v>#VALUE!</v>
      </c>
      <c r="K108" s="61" t="e">
        <f t="shared" si="19"/>
        <v>#VALUE!</v>
      </c>
      <c r="L108" s="60" t="e">
        <f t="shared" si="20"/>
        <v>#VALUE!</v>
      </c>
      <c r="N108" s="72" t="s">
        <v>322</v>
      </c>
    </row>
    <row r="109" spans="2:12" ht="12.75">
      <c r="B109" s="48"/>
      <c r="F109" s="55"/>
      <c r="G109" s="55"/>
      <c r="H109" s="17"/>
      <c r="I109" s="62"/>
      <c r="J109" s="63"/>
      <c r="K109" s="61"/>
      <c r="L109" s="60"/>
    </row>
    <row r="110" spans="2:12" ht="18">
      <c r="B110" s="5" t="s">
        <v>207</v>
      </c>
      <c r="C110" s="18"/>
      <c r="D110" s="18"/>
      <c r="E110" s="18"/>
      <c r="G110" s="20"/>
      <c r="H110" s="17" t="e">
        <f>VLOOKUP(B110,Tidsreg!$A$5:$D$100,2)</f>
        <v>#N/A</v>
      </c>
      <c r="I110" s="59"/>
      <c r="J110" s="60"/>
      <c r="K110" s="61"/>
      <c r="L110" s="60"/>
    </row>
    <row r="111" spans="1:14" ht="12.75">
      <c r="A111" s="6">
        <v>1</v>
      </c>
      <c r="B111" s="42">
        <v>135</v>
      </c>
      <c r="C111" s="18" t="s">
        <v>299</v>
      </c>
      <c r="D111" s="18" t="s">
        <v>326</v>
      </c>
      <c r="E111" s="18"/>
      <c r="G111" s="20"/>
      <c r="H111" s="17"/>
      <c r="I111" s="59"/>
      <c r="J111" s="60"/>
      <c r="K111" s="61"/>
      <c r="L111" s="60"/>
      <c r="N111" s="72" t="s">
        <v>327</v>
      </c>
    </row>
    <row r="112" spans="1:14" ht="12.75">
      <c r="A112" s="6">
        <v>2</v>
      </c>
      <c r="B112" s="42">
        <v>74</v>
      </c>
      <c r="C112" s="33" t="s">
        <v>193</v>
      </c>
      <c r="D112" s="33" t="s">
        <v>194</v>
      </c>
      <c r="E112" s="33">
        <v>131162</v>
      </c>
      <c r="F112" s="32">
        <v>13</v>
      </c>
      <c r="G112" s="55">
        <f>F112+1</f>
        <v>14</v>
      </c>
      <c r="H112" s="17">
        <f>VLOOKUP(B112,Tidsreg!$A$5:$D$100,2)</f>
        <v>13</v>
      </c>
      <c r="I112" s="62">
        <f>VLOOKUP(B112,Tidsreg!$A$5:$E$100,4)</f>
        <v>1</v>
      </c>
      <c r="J112" s="63">
        <f>VLOOKUP(B112,Tidsreg!$A$5:$E$100,5)</f>
        <v>30.28</v>
      </c>
      <c r="K112" s="61">
        <f aca="true" t="shared" si="21" ref="K112:K127">I112</f>
        <v>1</v>
      </c>
      <c r="L112" s="60">
        <f aca="true" t="shared" si="22" ref="L112:L127">J112</f>
        <v>30.28</v>
      </c>
      <c r="N112" s="72">
        <v>0.041990740740740745</v>
      </c>
    </row>
    <row r="113" spans="1:14" ht="12.75">
      <c r="A113" s="6">
        <v>3</v>
      </c>
      <c r="B113" s="42">
        <v>78</v>
      </c>
      <c r="C113" s="33" t="s">
        <v>200</v>
      </c>
      <c r="D113" s="33" t="s">
        <v>201</v>
      </c>
      <c r="E113" s="33">
        <v>190363</v>
      </c>
      <c r="F113" s="32">
        <v>1</v>
      </c>
      <c r="G113" s="55">
        <f>F113+1</f>
        <v>2</v>
      </c>
      <c r="H113" s="17">
        <f>VLOOKUP(B113,Tidsreg!$A$5:$D$100,2)</f>
        <v>13</v>
      </c>
      <c r="I113" s="62">
        <f>VLOOKUP(B113,Tidsreg!$A$5:$E$100,4)</f>
        <v>1</v>
      </c>
      <c r="J113" s="63">
        <f>VLOOKUP(B113,Tidsreg!$A$5:$E$100,5)</f>
        <v>34.33</v>
      </c>
      <c r="K113" s="61">
        <f t="shared" si="21"/>
        <v>1</v>
      </c>
      <c r="L113" s="60">
        <f t="shared" si="22"/>
        <v>34.33</v>
      </c>
      <c r="N113" s="72">
        <v>0.044826388888888895</v>
      </c>
    </row>
    <row r="114" spans="1:14" ht="12.75">
      <c r="A114" s="6">
        <v>4</v>
      </c>
      <c r="B114" s="42">
        <v>72</v>
      </c>
      <c r="C114" s="33" t="s">
        <v>190</v>
      </c>
      <c r="D114" s="33" t="s">
        <v>191</v>
      </c>
      <c r="E114" s="33">
        <v>60265</v>
      </c>
      <c r="F114" s="32">
        <v>0</v>
      </c>
      <c r="G114" s="55">
        <f>F114+1</f>
        <v>1</v>
      </c>
      <c r="H114" s="17">
        <f>VLOOKUP(B114,Tidsreg!$A$5:$D$100,2)</f>
        <v>13</v>
      </c>
      <c r="I114" s="62">
        <f>VLOOKUP(B114,Tidsreg!$A$5:$E$100,4)</f>
        <v>1</v>
      </c>
      <c r="J114" s="63">
        <f>VLOOKUP(B114,Tidsreg!$A$5:$E$100,5)</f>
        <v>35.06</v>
      </c>
      <c r="K114" s="61">
        <f t="shared" si="21"/>
        <v>1</v>
      </c>
      <c r="L114" s="60">
        <f t="shared" si="22"/>
        <v>35.06</v>
      </c>
      <c r="N114" s="72">
        <v>0.04520833333333333</v>
      </c>
    </row>
    <row r="115" spans="1:14" ht="12.75">
      <c r="A115" s="6">
        <v>5</v>
      </c>
      <c r="B115" s="42">
        <v>80</v>
      </c>
      <c r="C115" s="33" t="s">
        <v>204</v>
      </c>
      <c r="D115" s="33" t="s">
        <v>48</v>
      </c>
      <c r="E115" s="33">
        <v>170661</v>
      </c>
      <c r="F115" s="32">
        <v>3</v>
      </c>
      <c r="G115" s="55">
        <f>F115+1</f>
        <v>4</v>
      </c>
      <c r="H115" s="17">
        <f>VLOOKUP(B115,Tidsreg!$A$5:$D$100,2)</f>
        <v>13</v>
      </c>
      <c r="I115" s="62">
        <f>VLOOKUP(B115,Tidsreg!$A$5:$E$100,4)</f>
        <v>1</v>
      </c>
      <c r="J115" s="63">
        <f>VLOOKUP(B115,Tidsreg!$A$5:$E$100,5)</f>
        <v>37.019999999999996</v>
      </c>
      <c r="K115" s="61">
        <f t="shared" si="21"/>
        <v>1</v>
      </c>
      <c r="L115" s="60">
        <f t="shared" si="22"/>
        <v>37.019999999999996</v>
      </c>
      <c r="N115" s="72">
        <v>0.04655092592592592</v>
      </c>
    </row>
    <row r="116" spans="1:14" ht="12.75">
      <c r="A116" s="6">
        <v>6</v>
      </c>
      <c r="B116" s="42">
        <v>136</v>
      </c>
      <c r="C116" s="33" t="s">
        <v>314</v>
      </c>
      <c r="D116" s="33" t="s">
        <v>300</v>
      </c>
      <c r="G116" s="55"/>
      <c r="H116" s="17">
        <f>VLOOKUP(B116,Tidsreg2!$A$5:$D$96,2)</f>
        <v>13</v>
      </c>
      <c r="I116" s="62">
        <f>VLOOKUP(B116,Tidsreg2!$A$5:$E$96,4)</f>
        <v>1</v>
      </c>
      <c r="J116" s="63">
        <f>VLOOKUP(B116,Tidsreg2!$A$5:$E$96,5)</f>
        <v>37.03</v>
      </c>
      <c r="K116" s="61">
        <f t="shared" si="21"/>
        <v>1</v>
      </c>
      <c r="L116" s="60">
        <f t="shared" si="22"/>
        <v>37.03</v>
      </c>
      <c r="N116" s="72">
        <v>0.0465625</v>
      </c>
    </row>
    <row r="117" spans="1:14" ht="12.75">
      <c r="A117" s="6">
        <v>7</v>
      </c>
      <c r="B117" s="42">
        <v>73</v>
      </c>
      <c r="C117" s="33" t="s">
        <v>192</v>
      </c>
      <c r="D117" s="33" t="s">
        <v>191</v>
      </c>
      <c r="E117" s="33">
        <v>191064</v>
      </c>
      <c r="F117" s="32">
        <v>0</v>
      </c>
      <c r="G117" s="55">
        <f aca="true" t="shared" si="23" ref="G117:G122">F117+1</f>
        <v>1</v>
      </c>
      <c r="H117" s="17">
        <f>VLOOKUP(B117,Tidsreg!$A$5:$D$100,2)</f>
        <v>13</v>
      </c>
      <c r="I117" s="62">
        <f>VLOOKUP(B117,Tidsreg!$A$5:$E$100,4)</f>
        <v>1</v>
      </c>
      <c r="J117" s="63">
        <f>VLOOKUP(B117,Tidsreg!$A$5:$E$100,5)</f>
        <v>37.24</v>
      </c>
      <c r="K117" s="61">
        <f t="shared" si="21"/>
        <v>1</v>
      </c>
      <c r="L117" s="60">
        <f t="shared" si="22"/>
        <v>37.24</v>
      </c>
      <c r="N117" s="72">
        <v>0.04680555555555555</v>
      </c>
    </row>
    <row r="118" spans="1:14" ht="12.75">
      <c r="A118" s="6">
        <v>8</v>
      </c>
      <c r="B118" s="42">
        <v>75</v>
      </c>
      <c r="C118" s="33" t="s">
        <v>195</v>
      </c>
      <c r="D118" s="33" t="s">
        <v>196</v>
      </c>
      <c r="E118" s="33">
        <v>280565</v>
      </c>
      <c r="F118" s="32">
        <v>0</v>
      </c>
      <c r="G118" s="55">
        <f t="shared" si="23"/>
        <v>1</v>
      </c>
      <c r="H118" s="17">
        <f>VLOOKUP(B118,Tidsreg!$A$5:$D$100,2)</f>
        <v>13</v>
      </c>
      <c r="I118" s="62">
        <f>VLOOKUP(B118,Tidsreg!$A$5:$E$100,4)</f>
        <v>1</v>
      </c>
      <c r="J118" s="63">
        <f>VLOOKUP(B118,Tidsreg!$A$5:$E$100,5)</f>
        <v>37.59</v>
      </c>
      <c r="K118" s="61">
        <f t="shared" si="21"/>
        <v>1</v>
      </c>
      <c r="L118" s="60">
        <f t="shared" si="22"/>
        <v>37.59</v>
      </c>
      <c r="N118" s="72">
        <v>0.04721064814814815</v>
      </c>
    </row>
    <row r="119" spans="1:14" ht="12.75">
      <c r="A119" s="6">
        <v>9</v>
      </c>
      <c r="B119" s="42">
        <v>71</v>
      </c>
      <c r="C119" s="33" t="s">
        <v>189</v>
      </c>
      <c r="D119" s="33" t="s">
        <v>12</v>
      </c>
      <c r="E119" s="33">
        <v>51161</v>
      </c>
      <c r="F119" s="32">
        <v>0</v>
      </c>
      <c r="G119" s="55">
        <f t="shared" si="23"/>
        <v>1</v>
      </c>
      <c r="H119" s="17">
        <f>VLOOKUP(B119,Tidsreg!$A$5:$D$100,2)</f>
        <v>13</v>
      </c>
      <c r="I119" s="62">
        <f>VLOOKUP(B119,Tidsreg!$A$5:$E$100,4)</f>
        <v>1</v>
      </c>
      <c r="J119" s="63">
        <f>VLOOKUP(B119,Tidsreg!$A$5:$E$100,5)</f>
        <v>38.18</v>
      </c>
      <c r="K119" s="61">
        <f t="shared" si="21"/>
        <v>1</v>
      </c>
      <c r="L119" s="60">
        <f t="shared" si="22"/>
        <v>38.18</v>
      </c>
      <c r="N119" s="72">
        <v>0.04743055555555556</v>
      </c>
    </row>
    <row r="120" spans="1:14" ht="12.75">
      <c r="A120" s="6">
        <v>10</v>
      </c>
      <c r="B120" s="42">
        <v>77</v>
      </c>
      <c r="C120" s="33" t="s">
        <v>199</v>
      </c>
      <c r="D120" s="33" t="s">
        <v>180</v>
      </c>
      <c r="E120" s="33">
        <v>270462</v>
      </c>
      <c r="F120" s="32">
        <v>0</v>
      </c>
      <c r="G120" s="55">
        <f t="shared" si="23"/>
        <v>1</v>
      </c>
      <c r="H120" s="17">
        <f>VLOOKUP(B120,Tidsreg!$A$5:$D$100,2)</f>
        <v>13</v>
      </c>
      <c r="I120" s="62">
        <f>VLOOKUP(B120,Tidsreg!$A$5:$E$100,4)</f>
        <v>1</v>
      </c>
      <c r="J120" s="63">
        <f>VLOOKUP(B120,Tidsreg!$A$5:$E$100,5)</f>
        <v>39.26</v>
      </c>
      <c r="K120" s="61">
        <f t="shared" si="21"/>
        <v>1</v>
      </c>
      <c r="L120" s="60">
        <f t="shared" si="22"/>
        <v>39.26</v>
      </c>
      <c r="N120" s="72">
        <v>0.04821759259259259</v>
      </c>
    </row>
    <row r="121" spans="1:14" ht="12.75">
      <c r="A121" s="6">
        <v>11</v>
      </c>
      <c r="B121" s="42">
        <v>127</v>
      </c>
      <c r="C121" s="33" t="s">
        <v>286</v>
      </c>
      <c r="D121" s="33" t="s">
        <v>287</v>
      </c>
      <c r="F121" s="32">
        <v>0</v>
      </c>
      <c r="G121" s="55">
        <f t="shared" si="23"/>
        <v>1</v>
      </c>
      <c r="H121" s="17">
        <f>VLOOKUP(B121,Tidsreg2!$A$5:$D$96,2)</f>
        <v>13</v>
      </c>
      <c r="I121" s="62">
        <f>VLOOKUP(B121,Tidsreg2!$A$5:$E$96,4)</f>
        <v>1</v>
      </c>
      <c r="J121" s="63">
        <f>VLOOKUP(B121,Tidsreg2!$A$5:$E$96,5)</f>
        <v>39.37</v>
      </c>
      <c r="K121" s="61">
        <f t="shared" si="21"/>
        <v>1</v>
      </c>
      <c r="L121" s="60">
        <f t="shared" si="22"/>
        <v>39.37</v>
      </c>
      <c r="N121" s="72">
        <v>0.048344907407407406</v>
      </c>
    </row>
    <row r="122" spans="1:14" ht="12.75">
      <c r="A122" s="6">
        <v>12</v>
      </c>
      <c r="B122" s="42">
        <v>124</v>
      </c>
      <c r="C122" s="33" t="s">
        <v>283</v>
      </c>
      <c r="D122" s="33" t="s">
        <v>273</v>
      </c>
      <c r="F122" s="32">
        <v>0</v>
      </c>
      <c r="G122" s="55">
        <f t="shared" si="23"/>
        <v>1</v>
      </c>
      <c r="H122" s="17">
        <f>VLOOKUP(B122,Tidsreg2!$A$5:$D$96,2)</f>
        <v>13</v>
      </c>
      <c r="I122" s="62">
        <f>VLOOKUP(B122,Tidsreg2!$A$5:$E$96,4)</f>
        <v>1</v>
      </c>
      <c r="J122" s="63">
        <f>VLOOKUP(B122,Tidsreg2!$A$5:$E$96,5)</f>
        <v>40</v>
      </c>
      <c r="K122" s="61">
        <f t="shared" si="21"/>
        <v>1</v>
      </c>
      <c r="L122" s="60">
        <f t="shared" si="22"/>
        <v>40</v>
      </c>
      <c r="N122" s="72">
        <v>0.04861111111111111</v>
      </c>
    </row>
    <row r="123" spans="1:14" ht="12.75">
      <c r="A123" s="6">
        <v>13</v>
      </c>
      <c r="B123" s="42">
        <v>142</v>
      </c>
      <c r="C123" s="33" t="s">
        <v>305</v>
      </c>
      <c r="D123" s="33" t="s">
        <v>1</v>
      </c>
      <c r="G123" s="55"/>
      <c r="H123" s="17">
        <f>VLOOKUP(B123,Tidsreg2!$A$5:$D$96,2)</f>
        <v>13</v>
      </c>
      <c r="I123" s="62">
        <f>VLOOKUP(B123,Tidsreg2!$A$5:$E$96,4)</f>
        <v>1</v>
      </c>
      <c r="J123" s="63">
        <f>VLOOKUP(B123,Tidsreg2!$A$5:$E$96,5)</f>
        <v>43.29</v>
      </c>
      <c r="K123" s="61">
        <f t="shared" si="21"/>
        <v>1</v>
      </c>
      <c r="L123" s="60">
        <f t="shared" si="22"/>
        <v>43.29</v>
      </c>
      <c r="N123" s="72">
        <v>0.05103009259259259</v>
      </c>
    </row>
    <row r="124" spans="1:14" ht="12.75">
      <c r="A124" s="6">
        <v>14</v>
      </c>
      <c r="B124" s="42">
        <v>76</v>
      </c>
      <c r="C124" s="33" t="s">
        <v>197</v>
      </c>
      <c r="D124" s="33" t="s">
        <v>198</v>
      </c>
      <c r="E124" s="33">
        <v>240164</v>
      </c>
      <c r="F124" s="32">
        <v>0</v>
      </c>
      <c r="G124" s="55">
        <f>F124+1</f>
        <v>1</v>
      </c>
      <c r="H124" s="17">
        <f>VLOOKUP(B124,Tidsreg!$A$5:$D$100,2)</f>
        <v>13</v>
      </c>
      <c r="I124" s="62">
        <f>VLOOKUP(B124,Tidsreg!$A$5:$E$100,4)</f>
        <v>1</v>
      </c>
      <c r="J124" s="63">
        <f>VLOOKUP(B124,Tidsreg!$A$5:$E$100,5)</f>
        <v>45.3</v>
      </c>
      <c r="K124" s="61">
        <f t="shared" si="21"/>
        <v>1</v>
      </c>
      <c r="L124" s="60">
        <f t="shared" si="22"/>
        <v>45.3</v>
      </c>
      <c r="N124" s="72">
        <v>0.05243055555555556</v>
      </c>
    </row>
    <row r="125" spans="1:14" ht="12.75">
      <c r="A125" s="6">
        <v>15</v>
      </c>
      <c r="B125" s="42">
        <v>79</v>
      </c>
      <c r="C125" s="33" t="s">
        <v>202</v>
      </c>
      <c r="D125" s="33" t="s">
        <v>203</v>
      </c>
      <c r="E125" s="33">
        <v>100364</v>
      </c>
      <c r="F125" s="32">
        <v>0</v>
      </c>
      <c r="G125" s="55">
        <f>F125+1</f>
        <v>1</v>
      </c>
      <c r="H125" s="17">
        <f>VLOOKUP(B125,Tidsreg!$A$5:$D$100,2)</f>
        <v>13</v>
      </c>
      <c r="I125" s="62">
        <f>VLOOKUP(B125,Tidsreg!$A$5:$E$100,4)</f>
        <v>1</v>
      </c>
      <c r="J125" s="63">
        <f>VLOOKUP(B125,Tidsreg!$A$5:$E$100,5)</f>
        <v>49.019999999999996</v>
      </c>
      <c r="K125" s="61">
        <f t="shared" si="21"/>
        <v>1</v>
      </c>
      <c r="L125" s="60">
        <f t="shared" si="22"/>
        <v>49.019999999999996</v>
      </c>
      <c r="N125" s="72">
        <v>0.054884259259259265</v>
      </c>
    </row>
    <row r="126" spans="1:14" ht="12.75">
      <c r="A126" s="6">
        <v>16</v>
      </c>
      <c r="B126" s="42">
        <v>81</v>
      </c>
      <c r="C126" s="33" t="s">
        <v>205</v>
      </c>
      <c r="D126" s="33" t="s">
        <v>206</v>
      </c>
      <c r="E126" s="33">
        <v>240561</v>
      </c>
      <c r="F126" s="32">
        <v>0</v>
      </c>
      <c r="G126" s="55">
        <f>F126+1</f>
        <v>1</v>
      </c>
      <c r="H126" s="17">
        <f>VLOOKUP(B126,Tidsreg!$A$5:$D$100,2)</f>
        <v>13</v>
      </c>
      <c r="I126" s="62">
        <f>VLOOKUP(B126,Tidsreg!$A$5:$E$100,4)</f>
        <v>2</v>
      </c>
      <c r="J126" s="63">
        <f>VLOOKUP(B126,Tidsreg!$A$5:$E$100,5)</f>
        <v>0.39000000000000057</v>
      </c>
      <c r="K126" s="61">
        <f t="shared" si="21"/>
        <v>2</v>
      </c>
      <c r="L126" s="60">
        <f t="shared" si="22"/>
        <v>0.39000000000000057</v>
      </c>
      <c r="N126" s="72">
        <v>0.06295138888888889</v>
      </c>
    </row>
    <row r="127" spans="1:14" ht="12.75">
      <c r="A127" s="6">
        <v>17</v>
      </c>
      <c r="B127" s="42">
        <v>128</v>
      </c>
      <c r="C127" s="33" t="s">
        <v>288</v>
      </c>
      <c r="D127" s="33" t="s">
        <v>287</v>
      </c>
      <c r="F127" s="32">
        <v>0</v>
      </c>
      <c r="G127" s="55">
        <f>F127+1</f>
        <v>1</v>
      </c>
      <c r="H127" s="17">
        <f>VLOOKUP(B127,Tidsreg2!$A$5:$D$96,2)</f>
        <v>13</v>
      </c>
      <c r="I127" s="62">
        <f>VLOOKUP(B127,Tidsreg2!$A$5:$E$96,4)</f>
        <v>2</v>
      </c>
      <c r="J127" s="63">
        <f>VLOOKUP(B127,Tidsreg2!$A$5:$E$96,5)</f>
        <v>1.1999999999999993</v>
      </c>
      <c r="K127" s="61">
        <f t="shared" si="21"/>
        <v>2</v>
      </c>
      <c r="L127" s="60">
        <f t="shared" si="22"/>
        <v>1.1999999999999993</v>
      </c>
      <c r="N127" s="72">
        <v>0.06342592592592593</v>
      </c>
    </row>
    <row r="128" spans="2:12" ht="12.75">
      <c r="B128" s="48"/>
      <c r="F128" s="55"/>
      <c r="G128" s="55"/>
      <c r="H128" s="17"/>
      <c r="I128" s="62"/>
      <c r="J128" s="63"/>
      <c r="K128" s="61"/>
      <c r="L128" s="60"/>
    </row>
    <row r="129" spans="2:12" ht="18">
      <c r="B129" s="5" t="s">
        <v>208</v>
      </c>
      <c r="C129" s="18"/>
      <c r="D129" s="18"/>
      <c r="E129" s="18"/>
      <c r="G129" s="20"/>
      <c r="H129" s="17" t="e">
        <f>VLOOKUP(B129,Tidsreg!$A$5:$D$100,2)</f>
        <v>#N/A</v>
      </c>
      <c r="I129" s="59"/>
      <c r="J129" s="60"/>
      <c r="K129" s="61"/>
      <c r="L129" s="60"/>
    </row>
    <row r="130" spans="1:14" ht="12.75">
      <c r="A130" s="6">
        <v>1</v>
      </c>
      <c r="B130" s="42">
        <v>82</v>
      </c>
      <c r="C130" s="33" t="s">
        <v>209</v>
      </c>
      <c r="D130" s="33" t="s">
        <v>127</v>
      </c>
      <c r="E130" s="33">
        <v>181156</v>
      </c>
      <c r="F130" s="32">
        <v>0</v>
      </c>
      <c r="G130" s="55">
        <f aca="true" t="shared" si="24" ref="G130:G138">F130+1</f>
        <v>1</v>
      </c>
      <c r="H130" s="17">
        <f>VLOOKUP(B130,Tidsreg!$A$5:$D$100,2)</f>
        <v>13</v>
      </c>
      <c r="I130" s="62">
        <f>VLOOKUP(B130,Tidsreg!$A$5:$E$100,4)</f>
        <v>1</v>
      </c>
      <c r="J130" s="63">
        <f>VLOOKUP(B130,Tidsreg!$A$5:$E$100,5)</f>
        <v>34.47</v>
      </c>
      <c r="K130" s="61">
        <f aca="true" t="shared" si="25" ref="K130:K138">I130</f>
        <v>1</v>
      </c>
      <c r="L130" s="60">
        <f aca="true" t="shared" si="26" ref="L130:L138">J130</f>
        <v>34.47</v>
      </c>
      <c r="N130" s="72">
        <v>0.044988425925925925</v>
      </c>
    </row>
    <row r="131" spans="1:14" ht="12.75">
      <c r="A131" s="6">
        <v>2</v>
      </c>
      <c r="B131" s="42">
        <v>86</v>
      </c>
      <c r="C131" s="33" t="s">
        <v>214</v>
      </c>
      <c r="D131" s="33" t="s">
        <v>215</v>
      </c>
      <c r="E131" s="33">
        <v>50758</v>
      </c>
      <c r="F131" s="32">
        <v>0</v>
      </c>
      <c r="G131" s="55">
        <f t="shared" si="24"/>
        <v>1</v>
      </c>
      <c r="H131" s="17">
        <f>VLOOKUP(B131,Tidsreg!$A$5:$D$100,2)</f>
        <v>13</v>
      </c>
      <c r="I131" s="62">
        <f>VLOOKUP(B131,Tidsreg!$A$5:$E$100,4)</f>
        <v>1</v>
      </c>
      <c r="J131" s="63">
        <f>VLOOKUP(B131,Tidsreg!$A$5:$E$100,5)</f>
        <v>38</v>
      </c>
      <c r="K131" s="61">
        <f t="shared" si="25"/>
        <v>1</v>
      </c>
      <c r="L131" s="60">
        <f t="shared" si="26"/>
        <v>38</v>
      </c>
      <c r="N131" s="72">
        <v>0.04722222222222222</v>
      </c>
    </row>
    <row r="132" spans="1:14" ht="12.75">
      <c r="A132" s="6">
        <v>3</v>
      </c>
      <c r="B132" s="42">
        <v>88</v>
      </c>
      <c r="C132" s="33" t="s">
        <v>218</v>
      </c>
      <c r="D132" s="33" t="s">
        <v>219</v>
      </c>
      <c r="E132" s="33">
        <v>110659</v>
      </c>
      <c r="F132" s="32">
        <v>1</v>
      </c>
      <c r="G132" s="55">
        <f t="shared" si="24"/>
        <v>2</v>
      </c>
      <c r="H132" s="17">
        <f>VLOOKUP(B132,Tidsreg!$A$5:$D$100,2)</f>
        <v>13</v>
      </c>
      <c r="I132" s="62">
        <f>VLOOKUP(B132,Tidsreg!$A$5:$E$100,4)</f>
        <v>1</v>
      </c>
      <c r="J132" s="63">
        <f>VLOOKUP(B132,Tidsreg!$A$5:$E$100,5)</f>
        <v>39.26</v>
      </c>
      <c r="K132" s="61">
        <f t="shared" si="25"/>
        <v>1</v>
      </c>
      <c r="L132" s="60">
        <f t="shared" si="26"/>
        <v>39.26</v>
      </c>
      <c r="N132" s="72">
        <v>0.04821759259259259</v>
      </c>
    </row>
    <row r="133" spans="1:14" ht="12.75">
      <c r="A133" s="6">
        <v>4</v>
      </c>
      <c r="B133" s="42">
        <v>89</v>
      </c>
      <c r="C133" s="33" t="s">
        <v>220</v>
      </c>
      <c r="D133" s="33" t="s">
        <v>127</v>
      </c>
      <c r="E133" s="33">
        <v>190759</v>
      </c>
      <c r="F133" s="32">
        <v>4</v>
      </c>
      <c r="G133" s="55">
        <f t="shared" si="24"/>
        <v>5</v>
      </c>
      <c r="H133" s="17">
        <f>VLOOKUP(B133,Tidsreg!$A$5:$D$100,2)</f>
        <v>13</v>
      </c>
      <c r="I133" s="62">
        <f>VLOOKUP(B133,Tidsreg!$A$5:$E$100,4)</f>
        <v>1</v>
      </c>
      <c r="J133" s="63">
        <f>VLOOKUP(B133,Tidsreg!$A$5:$E$100,5)</f>
        <v>39.38</v>
      </c>
      <c r="K133" s="61">
        <f t="shared" si="25"/>
        <v>1</v>
      </c>
      <c r="L133" s="60">
        <f t="shared" si="26"/>
        <v>39.38</v>
      </c>
      <c r="N133" s="72">
        <v>0.04835648148148148</v>
      </c>
    </row>
    <row r="134" spans="1:14" ht="12.75">
      <c r="A134" s="6">
        <v>5</v>
      </c>
      <c r="B134" s="42">
        <v>83</v>
      </c>
      <c r="C134" s="33" t="s">
        <v>210</v>
      </c>
      <c r="D134" s="33" t="s">
        <v>211</v>
      </c>
      <c r="E134" s="33">
        <v>141158</v>
      </c>
      <c r="F134" s="32">
        <v>1</v>
      </c>
      <c r="G134" s="55">
        <f t="shared" si="24"/>
        <v>2</v>
      </c>
      <c r="H134" s="17">
        <f>VLOOKUP(B134,Tidsreg!$A$5:$D$100,2)</f>
        <v>13</v>
      </c>
      <c r="I134" s="62">
        <f>VLOOKUP(B134,Tidsreg!$A$5:$E$100,4)</f>
        <v>1</v>
      </c>
      <c r="J134" s="63">
        <f>VLOOKUP(B134,Tidsreg!$A$5:$E$100,5)</f>
        <v>40.4</v>
      </c>
      <c r="K134" s="61">
        <f t="shared" si="25"/>
        <v>1</v>
      </c>
      <c r="L134" s="60">
        <f t="shared" si="26"/>
        <v>40.4</v>
      </c>
      <c r="N134" s="72">
        <v>0.049074074074074076</v>
      </c>
    </row>
    <row r="135" spans="1:14" ht="12.75">
      <c r="A135" s="6">
        <v>6</v>
      </c>
      <c r="B135" s="42">
        <v>90</v>
      </c>
      <c r="C135" s="33" t="s">
        <v>221</v>
      </c>
      <c r="D135" s="33" t="s">
        <v>222</v>
      </c>
      <c r="E135" s="33">
        <v>250659</v>
      </c>
      <c r="F135" s="32">
        <v>2</v>
      </c>
      <c r="G135" s="55">
        <f t="shared" si="24"/>
        <v>3</v>
      </c>
      <c r="H135" s="17">
        <f>VLOOKUP(B135,Tidsreg!$A$5:$D$100,2)</f>
        <v>13</v>
      </c>
      <c r="I135" s="62">
        <f>VLOOKUP(B135,Tidsreg!$A$5:$E$100,4)</f>
        <v>1</v>
      </c>
      <c r="J135" s="63">
        <f>VLOOKUP(B135,Tidsreg!$A$5:$E$100,5)</f>
        <v>48.34</v>
      </c>
      <c r="K135" s="61">
        <f t="shared" si="25"/>
        <v>1</v>
      </c>
      <c r="L135" s="60">
        <f t="shared" si="26"/>
        <v>48.34</v>
      </c>
      <c r="N135" s="72">
        <v>0.054560185185185184</v>
      </c>
    </row>
    <row r="136" spans="1:14" ht="12.75">
      <c r="A136" s="6">
        <v>7</v>
      </c>
      <c r="B136" s="42">
        <v>85</v>
      </c>
      <c r="C136" s="33" t="s">
        <v>213</v>
      </c>
      <c r="D136" s="33" t="s">
        <v>10</v>
      </c>
      <c r="E136" s="33">
        <v>240958</v>
      </c>
      <c r="F136" s="32">
        <v>9</v>
      </c>
      <c r="G136" s="55">
        <f t="shared" si="24"/>
        <v>10</v>
      </c>
      <c r="H136" s="17">
        <f>VLOOKUP(B136,Tidsreg!$A$5:$D$100,2)</f>
        <v>13</v>
      </c>
      <c r="I136" s="62">
        <f>VLOOKUP(B136,Tidsreg!$A$5:$E$100,4)</f>
        <v>1</v>
      </c>
      <c r="J136" s="63">
        <f>VLOOKUP(B136,Tidsreg!$A$5:$E$100,5)</f>
        <v>53.35</v>
      </c>
      <c r="K136" s="61">
        <f t="shared" si="25"/>
        <v>1</v>
      </c>
      <c r="L136" s="60">
        <f t="shared" si="26"/>
        <v>53.35</v>
      </c>
      <c r="N136" s="72">
        <v>0.05804398148148148</v>
      </c>
    </row>
    <row r="137" spans="1:14" ht="12.75">
      <c r="A137" s="6">
        <v>8</v>
      </c>
      <c r="B137" s="42">
        <v>87</v>
      </c>
      <c r="C137" s="33" t="s">
        <v>216</v>
      </c>
      <c r="D137" s="33" t="s">
        <v>217</v>
      </c>
      <c r="E137" s="33">
        <v>210760</v>
      </c>
      <c r="F137" s="32">
        <v>0</v>
      </c>
      <c r="G137" s="55">
        <f t="shared" si="24"/>
        <v>1</v>
      </c>
      <c r="H137" s="17" t="str">
        <f>VLOOKUP(B137,Tidsreg!$A$5:$D$100,2)</f>
        <v>?</v>
      </c>
      <c r="I137" s="62" t="e">
        <f>VLOOKUP(B137,Tidsreg!$A$5:$E$100,4)</f>
        <v>#VALUE!</v>
      </c>
      <c r="J137" s="63" t="e">
        <f>VLOOKUP(B137,Tidsreg!$A$5:$E$100,5)</f>
        <v>#VALUE!</v>
      </c>
      <c r="K137" s="61" t="e">
        <f t="shared" si="25"/>
        <v>#VALUE!</v>
      </c>
      <c r="L137" s="60" t="e">
        <f t="shared" si="26"/>
        <v>#VALUE!</v>
      </c>
      <c r="N137" s="72" t="s">
        <v>328</v>
      </c>
    </row>
    <row r="138" spans="2:14" ht="12.75">
      <c r="B138" s="42">
        <v>84</v>
      </c>
      <c r="C138" s="33" t="s">
        <v>212</v>
      </c>
      <c r="D138" s="33" t="s">
        <v>13</v>
      </c>
      <c r="E138" s="33">
        <v>220859</v>
      </c>
      <c r="F138" s="32">
        <v>3</v>
      </c>
      <c r="G138" s="55">
        <f t="shared" si="24"/>
        <v>4</v>
      </c>
      <c r="H138" s="17" t="str">
        <f>VLOOKUP(B138,Tidsreg!$A$5:$D$100,2)</f>
        <v>ikke</v>
      </c>
      <c r="I138" s="62" t="e">
        <f>VLOOKUP(B138,Tidsreg!$A$5:$E$100,4)</f>
        <v>#VALUE!</v>
      </c>
      <c r="J138" s="63" t="e">
        <f>VLOOKUP(B138,Tidsreg!$A$5:$E$100,5)</f>
        <v>#VALUE!</v>
      </c>
      <c r="K138" s="61" t="e">
        <f t="shared" si="25"/>
        <v>#VALUE!</v>
      </c>
      <c r="L138" s="60" t="e">
        <f t="shared" si="26"/>
        <v>#VALUE!</v>
      </c>
      <c r="N138" s="72" t="s">
        <v>322</v>
      </c>
    </row>
    <row r="139" spans="7:12" ht="12.75">
      <c r="G139" s="55"/>
      <c r="H139" s="17"/>
      <c r="I139" s="62"/>
      <c r="J139" s="63"/>
      <c r="K139" s="61"/>
      <c r="L139" s="60"/>
    </row>
    <row r="140" spans="2:12" ht="18">
      <c r="B140" s="5" t="s">
        <v>223</v>
      </c>
      <c r="C140" s="18"/>
      <c r="D140" s="18"/>
      <c r="E140" s="18"/>
      <c r="G140" s="20"/>
      <c r="H140" s="17" t="e">
        <f>VLOOKUP(B140,Tidsreg!$A$5:$D$100,2)</f>
        <v>#N/A</v>
      </c>
      <c r="I140" s="59"/>
      <c r="J140" s="60"/>
      <c r="K140" s="61"/>
      <c r="L140" s="60"/>
    </row>
    <row r="141" spans="1:14" ht="12.75">
      <c r="A141" s="6">
        <v>1</v>
      </c>
      <c r="B141" s="42">
        <v>92</v>
      </c>
      <c r="C141" s="33" t="s">
        <v>225</v>
      </c>
      <c r="D141" s="33" t="s">
        <v>62</v>
      </c>
      <c r="E141" s="33">
        <v>52</v>
      </c>
      <c r="F141" s="32">
        <v>1</v>
      </c>
      <c r="G141" s="55">
        <f>F141+1</f>
        <v>2</v>
      </c>
      <c r="H141" s="17">
        <f>VLOOKUP(B141,Tidsreg!$A$5:$D$100,2)</f>
        <v>13</v>
      </c>
      <c r="I141" s="62">
        <f>VLOOKUP(B141,Tidsreg!$A$5:$E$100,4)</f>
        <v>1</v>
      </c>
      <c r="J141" s="63">
        <f>VLOOKUP(B141,Tidsreg!$A$5:$E$100,5)</f>
        <v>31.37</v>
      </c>
      <c r="K141" s="61">
        <f aca="true" t="shared" si="27" ref="K141:L145">I141</f>
        <v>1</v>
      </c>
      <c r="L141" s="60">
        <f t="shared" si="27"/>
        <v>31.37</v>
      </c>
      <c r="N141" s="72">
        <v>0.04278935185185185</v>
      </c>
    </row>
    <row r="142" spans="1:14" ht="12.75">
      <c r="A142" s="6">
        <v>2</v>
      </c>
      <c r="B142" s="42">
        <v>91</v>
      </c>
      <c r="C142" s="33" t="s">
        <v>224</v>
      </c>
      <c r="D142" s="33" t="s">
        <v>143</v>
      </c>
      <c r="E142" s="33">
        <v>60653</v>
      </c>
      <c r="F142" s="32">
        <v>12</v>
      </c>
      <c r="G142" s="55">
        <f>F142+1</f>
        <v>13</v>
      </c>
      <c r="H142" s="17">
        <f>VLOOKUP(B142,Tidsreg!$A$5:$D$100,2)</f>
        <v>13</v>
      </c>
      <c r="I142" s="62">
        <f>VLOOKUP(B142,Tidsreg!$A$5:$E$100,4)</f>
        <v>1</v>
      </c>
      <c r="J142" s="63">
        <f>VLOOKUP(B142,Tidsreg!$A$5:$E$100,5)</f>
        <v>34.18</v>
      </c>
      <c r="K142" s="61">
        <f t="shared" si="27"/>
        <v>1</v>
      </c>
      <c r="L142" s="60">
        <f t="shared" si="27"/>
        <v>34.18</v>
      </c>
      <c r="N142" s="72">
        <v>0.044652777777777784</v>
      </c>
    </row>
    <row r="143" spans="1:14" ht="12.75">
      <c r="A143" s="6">
        <v>3</v>
      </c>
      <c r="B143" s="42">
        <v>93</v>
      </c>
      <c r="C143" s="33" t="s">
        <v>226</v>
      </c>
      <c r="D143" s="33" t="s">
        <v>7</v>
      </c>
      <c r="E143" s="33">
        <v>100155</v>
      </c>
      <c r="F143" s="32">
        <v>3</v>
      </c>
      <c r="G143" s="55">
        <f>F143+1</f>
        <v>4</v>
      </c>
      <c r="H143" s="17">
        <f>VLOOKUP(B143,Tidsreg!$A$5:$D$100,2)</f>
        <v>13</v>
      </c>
      <c r="I143" s="62">
        <f>VLOOKUP(B143,Tidsreg!$A$5:$E$100,4)</f>
        <v>1</v>
      </c>
      <c r="J143" s="63">
        <f>VLOOKUP(B143,Tidsreg!$A$5:$E$100,5)</f>
        <v>38.24</v>
      </c>
      <c r="K143" s="61">
        <f t="shared" si="27"/>
        <v>1</v>
      </c>
      <c r="L143" s="60">
        <f t="shared" si="27"/>
        <v>38.24</v>
      </c>
      <c r="N143" s="72">
        <v>0.0475</v>
      </c>
    </row>
    <row r="144" spans="1:14" ht="12.75">
      <c r="A144" s="6">
        <v>4</v>
      </c>
      <c r="B144" s="42">
        <v>95</v>
      </c>
      <c r="C144" s="33" t="s">
        <v>229</v>
      </c>
      <c r="D144" s="33" t="s">
        <v>7</v>
      </c>
      <c r="E144" s="33">
        <v>180252</v>
      </c>
      <c r="F144" s="32">
        <v>0</v>
      </c>
      <c r="G144" s="55">
        <f>F144+1</f>
        <v>1</v>
      </c>
      <c r="H144" s="17">
        <f>VLOOKUP(B144,Tidsreg!$A$5:$D$100,2)</f>
        <v>13</v>
      </c>
      <c r="I144" s="62">
        <f>VLOOKUP(B144,Tidsreg!$A$5:$E$100,4)</f>
        <v>1</v>
      </c>
      <c r="J144" s="63">
        <f>VLOOKUP(B144,Tidsreg!$A$5:$E$100,5)</f>
        <v>42.24</v>
      </c>
      <c r="K144" s="61">
        <f t="shared" si="27"/>
        <v>1</v>
      </c>
      <c r="L144" s="60">
        <f t="shared" si="27"/>
        <v>42.24</v>
      </c>
      <c r="N144" s="72">
        <v>0.050277777777777775</v>
      </c>
    </row>
    <row r="145" spans="1:14" ht="12.75">
      <c r="A145" s="6">
        <v>5</v>
      </c>
      <c r="B145" s="42">
        <v>94</v>
      </c>
      <c r="C145" s="33" t="s">
        <v>227</v>
      </c>
      <c r="D145" s="33" t="s">
        <v>228</v>
      </c>
      <c r="E145" s="33">
        <v>53</v>
      </c>
      <c r="F145" s="32">
        <v>0</v>
      </c>
      <c r="G145" s="55">
        <f>F145+1</f>
        <v>1</v>
      </c>
      <c r="H145" s="17">
        <f>VLOOKUP(B145,Tidsreg!$A$5:$D$100,2)</f>
        <v>13</v>
      </c>
      <c r="I145" s="62">
        <f>VLOOKUP(B145,Tidsreg!$A$5:$E$100,4)</f>
        <v>1</v>
      </c>
      <c r="J145" s="63">
        <f>VLOOKUP(B145,Tidsreg!$A$5:$E$100,5)</f>
        <v>43.25</v>
      </c>
      <c r="K145" s="61">
        <f t="shared" si="27"/>
        <v>1</v>
      </c>
      <c r="L145" s="60">
        <f t="shared" si="27"/>
        <v>43.25</v>
      </c>
      <c r="N145" s="72">
        <v>0.05098379629629629</v>
      </c>
    </row>
    <row r="147" spans="2:12" ht="18">
      <c r="B147" s="5" t="s">
        <v>230</v>
      </c>
      <c r="C147" s="18"/>
      <c r="D147" s="18"/>
      <c r="E147" s="18"/>
      <c r="G147" s="20"/>
      <c r="H147" s="17" t="e">
        <f>VLOOKUP(B147,Tidsreg!$A$5:$D$100,2)</f>
        <v>#N/A</v>
      </c>
      <c r="I147" s="59"/>
      <c r="J147" s="60"/>
      <c r="K147" s="61"/>
      <c r="L147" s="60"/>
    </row>
    <row r="148" spans="1:14" ht="12.75">
      <c r="A148" s="6">
        <v>1</v>
      </c>
      <c r="B148" s="42">
        <v>96</v>
      </c>
      <c r="C148" s="33" t="s">
        <v>231</v>
      </c>
      <c r="D148" s="33" t="s">
        <v>232</v>
      </c>
      <c r="E148" s="33">
        <v>40946</v>
      </c>
      <c r="F148" s="32">
        <v>0</v>
      </c>
      <c r="G148" s="55">
        <f aca="true" t="shared" si="28" ref="G148:G156">F148+1</f>
        <v>1</v>
      </c>
      <c r="H148" s="17">
        <f>VLOOKUP(B148,Tidsreg!$A$5:$D$100,2)</f>
        <v>13</v>
      </c>
      <c r="I148" s="62">
        <f>VLOOKUP(B148,Tidsreg!$A$5:$E$100,4)</f>
        <v>1</v>
      </c>
      <c r="J148" s="63">
        <f>VLOOKUP(B148,Tidsreg!$A$5:$E$100,5)</f>
        <v>43.230000000000004</v>
      </c>
      <c r="K148" s="61">
        <f aca="true" t="shared" si="29" ref="K148:K156">I148</f>
        <v>1</v>
      </c>
      <c r="L148" s="60">
        <f aca="true" t="shared" si="30" ref="L148:L156">J148</f>
        <v>43.230000000000004</v>
      </c>
      <c r="N148" s="72">
        <v>0.05096064814814815</v>
      </c>
    </row>
    <row r="149" spans="1:14" ht="12.75">
      <c r="A149" s="6">
        <v>2</v>
      </c>
      <c r="B149" s="42">
        <v>103</v>
      </c>
      <c r="C149" s="33" t="s">
        <v>241</v>
      </c>
      <c r="D149" s="33" t="s">
        <v>242</v>
      </c>
      <c r="E149" s="33">
        <v>50246</v>
      </c>
      <c r="F149" s="32">
        <v>4</v>
      </c>
      <c r="G149" s="55">
        <f t="shared" si="28"/>
        <v>5</v>
      </c>
      <c r="H149" s="17">
        <f>VLOOKUP(B149,Tidsreg2!$A$5:$D$96,2)</f>
        <v>13</v>
      </c>
      <c r="I149" s="62">
        <f>VLOOKUP(B149,Tidsreg2!$A$5:$E$96,4)</f>
        <v>1</v>
      </c>
      <c r="J149" s="63">
        <f>VLOOKUP(B149,Tidsreg2!$A$5:$E$96,5)</f>
        <v>43.26</v>
      </c>
      <c r="K149" s="61">
        <f t="shared" si="29"/>
        <v>1</v>
      </c>
      <c r="L149" s="60">
        <f t="shared" si="30"/>
        <v>43.26</v>
      </c>
      <c r="N149" s="72">
        <v>0.050995370370370365</v>
      </c>
    </row>
    <row r="150" spans="1:14" ht="12.75">
      <c r="A150" s="6">
        <v>3</v>
      </c>
      <c r="B150" s="42">
        <v>133</v>
      </c>
      <c r="C150" s="33" t="s">
        <v>296</v>
      </c>
      <c r="D150" s="33" t="s">
        <v>297</v>
      </c>
      <c r="F150" s="32">
        <v>0</v>
      </c>
      <c r="G150" s="55">
        <f>F150+1</f>
        <v>1</v>
      </c>
      <c r="H150" s="17">
        <f>VLOOKUP(B150,Tidsreg2!$A$5:$D$96,2)</f>
        <v>13</v>
      </c>
      <c r="I150" s="62">
        <f>VLOOKUP(B150,Tidsreg2!$A$5:$E$96,4)</f>
        <v>1</v>
      </c>
      <c r="J150" s="63">
        <f>VLOOKUP(B150,Tidsreg2!$A$5:$E$96,5)</f>
        <v>45.45</v>
      </c>
      <c r="K150" s="61">
        <f>I150</f>
        <v>1</v>
      </c>
      <c r="L150" s="60">
        <f>J150</f>
        <v>45.45</v>
      </c>
      <c r="N150" s="72">
        <v>0.05260416666666667</v>
      </c>
    </row>
    <row r="151" spans="1:14" ht="12.75">
      <c r="A151" s="6">
        <v>4</v>
      </c>
      <c r="B151" s="42">
        <v>97</v>
      </c>
      <c r="C151" s="33" t="s">
        <v>233</v>
      </c>
      <c r="D151" s="33" t="s">
        <v>10</v>
      </c>
      <c r="E151" s="33">
        <v>60550</v>
      </c>
      <c r="F151" s="32">
        <v>0</v>
      </c>
      <c r="G151" s="55">
        <f t="shared" si="28"/>
        <v>1</v>
      </c>
      <c r="H151" s="17">
        <f>VLOOKUP(B151,Tidsreg2!$A$5:$D$96,2)</f>
        <v>13</v>
      </c>
      <c r="I151" s="62">
        <f>VLOOKUP(B151,Tidsreg2!$A$5:$E$96,4)</f>
        <v>1</v>
      </c>
      <c r="J151" s="63">
        <f>VLOOKUP(B151,Tidsreg2!$A$5:$E$96,5)</f>
        <v>53.42</v>
      </c>
      <c r="K151" s="61">
        <f t="shared" si="29"/>
        <v>1</v>
      </c>
      <c r="L151" s="60">
        <f t="shared" si="30"/>
        <v>53.42</v>
      </c>
      <c r="N151" s="72">
        <v>0.058125</v>
      </c>
    </row>
    <row r="152" spans="1:14" ht="12.75">
      <c r="A152" s="6">
        <v>5</v>
      </c>
      <c r="B152" s="42">
        <v>102</v>
      </c>
      <c r="C152" s="33" t="s">
        <v>240</v>
      </c>
      <c r="D152" s="33" t="s">
        <v>13</v>
      </c>
      <c r="E152" s="33">
        <v>80647</v>
      </c>
      <c r="F152" s="32">
        <v>0</v>
      </c>
      <c r="G152" s="55">
        <f t="shared" si="28"/>
        <v>1</v>
      </c>
      <c r="H152" s="17">
        <f>VLOOKUP(B152,Tidsreg2!$A$5:$D$96,2)</f>
        <v>13</v>
      </c>
      <c r="I152" s="62">
        <f>VLOOKUP(B152,Tidsreg2!$A$5:$E$96,4)</f>
        <v>1</v>
      </c>
      <c r="J152" s="63">
        <f>VLOOKUP(B152,Tidsreg2!$A$5:$E$96,5)</f>
        <v>54.07</v>
      </c>
      <c r="K152" s="61">
        <f t="shared" si="29"/>
        <v>1</v>
      </c>
      <c r="L152" s="60">
        <f t="shared" si="30"/>
        <v>54.07</v>
      </c>
      <c r="N152" s="72">
        <v>0.05841435185185185</v>
      </c>
    </row>
    <row r="153" spans="1:14" ht="12.75">
      <c r="A153" s="6">
        <v>6</v>
      </c>
      <c r="B153" s="42">
        <v>100</v>
      </c>
      <c r="C153" s="33" t="s">
        <v>236</v>
      </c>
      <c r="D153" s="33" t="s">
        <v>237</v>
      </c>
      <c r="E153" s="33">
        <v>270247</v>
      </c>
      <c r="F153" s="32">
        <v>8</v>
      </c>
      <c r="G153" s="55">
        <f t="shared" si="28"/>
        <v>9</v>
      </c>
      <c r="H153" s="17">
        <f>VLOOKUP(B153,Tidsreg2!$A$5:$D$96,2)</f>
        <v>13</v>
      </c>
      <c r="I153" s="62">
        <f>VLOOKUP(B153,Tidsreg2!$A$5:$E$96,4)</f>
        <v>2</v>
      </c>
      <c r="J153" s="63">
        <f>VLOOKUP(B153,Tidsreg2!$A$5:$E$96,5)</f>
        <v>4.479999999999997</v>
      </c>
      <c r="K153" s="61">
        <f t="shared" si="29"/>
        <v>2</v>
      </c>
      <c r="L153" s="60">
        <f t="shared" si="30"/>
        <v>4.479999999999997</v>
      </c>
      <c r="N153" s="72">
        <v>0.06583333333333334</v>
      </c>
    </row>
    <row r="154" spans="1:14" ht="12.75">
      <c r="A154" s="6">
        <v>7</v>
      </c>
      <c r="B154" s="42">
        <v>98</v>
      </c>
      <c r="C154" s="33" t="s">
        <v>234</v>
      </c>
      <c r="D154" s="33" t="s">
        <v>10</v>
      </c>
      <c r="E154" s="33">
        <v>21148</v>
      </c>
      <c r="F154" s="32">
        <v>4</v>
      </c>
      <c r="G154" s="55">
        <f t="shared" si="28"/>
        <v>5</v>
      </c>
      <c r="H154" s="17">
        <f>VLOOKUP(B154,Tidsreg2!$A$5:$D$96,2)</f>
        <v>13</v>
      </c>
      <c r="I154" s="62">
        <f>VLOOKUP(B154,Tidsreg2!$A$5:$E$96,4)</f>
        <v>2</v>
      </c>
      <c r="J154" s="63">
        <f>VLOOKUP(B154,Tidsreg2!$A$5:$E$96,5)</f>
        <v>4.530000000000001</v>
      </c>
      <c r="K154" s="61">
        <f t="shared" si="29"/>
        <v>2</v>
      </c>
      <c r="L154" s="60">
        <f t="shared" si="30"/>
        <v>4.530000000000001</v>
      </c>
      <c r="N154" s="72">
        <v>0.0658912037037037</v>
      </c>
    </row>
    <row r="155" spans="1:14" ht="12.75">
      <c r="A155" s="6">
        <v>8</v>
      </c>
      <c r="B155" s="42">
        <v>101</v>
      </c>
      <c r="C155" s="33" t="s">
        <v>238</v>
      </c>
      <c r="D155" s="33" t="s">
        <v>239</v>
      </c>
      <c r="E155" s="33">
        <v>280247</v>
      </c>
      <c r="F155" s="32">
        <v>0</v>
      </c>
      <c r="G155" s="55">
        <f t="shared" si="28"/>
        <v>1</v>
      </c>
      <c r="H155" s="17">
        <f>VLOOKUP(B155,Tidsreg2!$A$5:$D$96,2)</f>
        <v>13</v>
      </c>
      <c r="I155" s="62">
        <f>VLOOKUP(B155,Tidsreg2!$A$5:$E$96,4)</f>
        <v>2</v>
      </c>
      <c r="J155" s="63">
        <f>VLOOKUP(B155,Tidsreg2!$A$5:$E$96,5)</f>
        <v>8</v>
      </c>
      <c r="K155" s="61">
        <f t="shared" si="29"/>
        <v>2</v>
      </c>
      <c r="L155" s="60">
        <f t="shared" si="30"/>
        <v>8</v>
      </c>
      <c r="N155" s="72">
        <v>0.06805555555555555</v>
      </c>
    </row>
    <row r="156" spans="1:14" ht="12.75">
      <c r="A156" s="6">
        <v>9</v>
      </c>
      <c r="B156" s="42">
        <v>99</v>
      </c>
      <c r="C156" s="33" t="s">
        <v>235</v>
      </c>
      <c r="D156" s="33" t="s">
        <v>106</v>
      </c>
      <c r="E156" s="33">
        <v>10749</v>
      </c>
      <c r="F156" s="32">
        <v>0</v>
      </c>
      <c r="G156" s="55">
        <f t="shared" si="28"/>
        <v>1</v>
      </c>
      <c r="H156" s="17" t="str">
        <f>VLOOKUP(B156,Tidsreg2!$A$5:$D$96,2)</f>
        <v>?</v>
      </c>
      <c r="I156" s="62" t="e">
        <f>VLOOKUP(B156,Tidsreg2!$A$5:$E$96,4)</f>
        <v>#VALUE!</v>
      </c>
      <c r="J156" s="63" t="e">
        <f>VLOOKUP(B156,Tidsreg2!$A$5:$E$96,5)</f>
        <v>#VALUE!</v>
      </c>
      <c r="K156" s="61" t="e">
        <f t="shared" si="29"/>
        <v>#VALUE!</v>
      </c>
      <c r="L156" s="60" t="e">
        <f t="shared" si="30"/>
        <v>#VALUE!</v>
      </c>
      <c r="N156" s="72" t="s">
        <v>329</v>
      </c>
    </row>
    <row r="157" spans="2:12" ht="12.75">
      <c r="B157" s="48"/>
      <c r="F157" s="55"/>
      <c r="G157" s="55"/>
      <c r="H157" s="17"/>
      <c r="I157" s="62"/>
      <c r="J157" s="63"/>
      <c r="K157" s="61"/>
      <c r="L157" s="60"/>
    </row>
    <row r="158" spans="2:12" ht="18">
      <c r="B158" s="5" t="s">
        <v>243</v>
      </c>
      <c r="C158" s="18"/>
      <c r="D158" s="18"/>
      <c r="E158" s="18"/>
      <c r="G158" s="20"/>
      <c r="H158" s="17" t="e">
        <f>VLOOKUP(B158,Tidsreg!$A$5:$D$100,2)</f>
        <v>#N/A</v>
      </c>
      <c r="I158" s="59"/>
      <c r="J158" s="60"/>
      <c r="K158" s="61"/>
      <c r="L158" s="60"/>
    </row>
    <row r="159" spans="1:14" ht="12.75">
      <c r="A159" s="6">
        <v>1</v>
      </c>
      <c r="B159" s="42">
        <v>105</v>
      </c>
      <c r="C159" s="33" t="s">
        <v>245</v>
      </c>
      <c r="D159" s="33" t="s">
        <v>246</v>
      </c>
      <c r="F159" s="32">
        <v>1</v>
      </c>
      <c r="G159" s="55">
        <f>F159+1</f>
        <v>2</v>
      </c>
      <c r="H159" s="17">
        <f>VLOOKUP(B159,Tidsreg2!$A$5:$D$96,2)</f>
        <v>13</v>
      </c>
      <c r="I159" s="62">
        <f>VLOOKUP(B159,Tidsreg2!$A$5:$E$96,4)</f>
        <v>1</v>
      </c>
      <c r="J159" s="63">
        <f>VLOOKUP(B159,Tidsreg2!$A$5:$E$96,5)</f>
        <v>47.44</v>
      </c>
      <c r="K159" s="61">
        <f>I159</f>
        <v>1</v>
      </c>
      <c r="L159" s="60">
        <f>J159</f>
        <v>47.44</v>
      </c>
      <c r="N159" s="72">
        <v>0.0512037037037037</v>
      </c>
    </row>
    <row r="160" spans="1:14" ht="12.75">
      <c r="A160" s="6">
        <v>2</v>
      </c>
      <c r="B160" s="42">
        <v>104</v>
      </c>
      <c r="C160" s="33" t="s">
        <v>244</v>
      </c>
      <c r="D160" s="33" t="s">
        <v>10</v>
      </c>
      <c r="E160" s="33">
        <v>110443</v>
      </c>
      <c r="G160" s="55">
        <f>F160+1</f>
        <v>1</v>
      </c>
      <c r="H160" s="17">
        <f>VLOOKUP(B160,Tidsreg2!$A$5:$D$96,2)</f>
        <v>13</v>
      </c>
      <c r="I160" s="62">
        <f>VLOOKUP(B160,Tidsreg2!$A$5:$E$96,4)</f>
        <v>1</v>
      </c>
      <c r="J160" s="63">
        <f>VLOOKUP(B160,Tidsreg2!$A$5:$E$96,5)</f>
        <v>59.47</v>
      </c>
      <c r="K160" s="61">
        <f>I160</f>
        <v>1</v>
      </c>
      <c r="L160" s="60">
        <f>J160</f>
        <v>59.47</v>
      </c>
      <c r="N160" s="72">
        <v>0.062349537037037044</v>
      </c>
    </row>
    <row r="161" spans="2:12" ht="12.75">
      <c r="B161" s="48"/>
      <c r="F161" s="55"/>
      <c r="G161" s="55"/>
      <c r="H161" s="17"/>
      <c r="I161" s="59"/>
      <c r="J161" s="60"/>
      <c r="K161" s="61"/>
      <c r="L161" s="60"/>
    </row>
    <row r="162" spans="2:12" ht="12.75">
      <c r="B162" s="48"/>
      <c r="F162" s="55"/>
      <c r="G162" s="55"/>
      <c r="H162" s="17"/>
      <c r="I162" s="59"/>
      <c r="J162" s="60"/>
      <c r="K162" s="61"/>
      <c r="L162" s="60"/>
    </row>
    <row r="163" spans="2:12" ht="12.75">
      <c r="B163" s="48"/>
      <c r="F163" s="55"/>
      <c r="G163" s="55"/>
      <c r="H163" s="17"/>
      <c r="I163" s="59"/>
      <c r="J163" s="60"/>
      <c r="K163" s="61"/>
      <c r="L163" s="60"/>
    </row>
    <row r="164" spans="2:12" ht="12.75">
      <c r="B164" s="48"/>
      <c r="F164" s="55"/>
      <c r="G164" s="55"/>
      <c r="H164" s="17"/>
      <c r="I164" s="59"/>
      <c r="J164" s="60"/>
      <c r="K164" s="61"/>
      <c r="L164" s="60"/>
    </row>
    <row r="165" spans="2:12" ht="12.75">
      <c r="B165" s="48"/>
      <c r="F165" s="55"/>
      <c r="G165" s="55"/>
      <c r="H165" s="17"/>
      <c r="I165" s="59"/>
      <c r="J165" s="60"/>
      <c r="K165" s="61"/>
      <c r="L165" s="60"/>
    </row>
    <row r="166" spans="2:12" ht="12.75">
      <c r="B166" s="48"/>
      <c r="F166" s="55"/>
      <c r="G166" s="55"/>
      <c r="H166" s="17"/>
      <c r="I166" s="59"/>
      <c r="J166" s="60"/>
      <c r="K166" s="61"/>
      <c r="L166" s="60"/>
    </row>
    <row r="167" spans="2:12" ht="12.75">
      <c r="B167" s="48"/>
      <c r="F167" s="55"/>
      <c r="G167" s="55"/>
      <c r="H167" s="17"/>
      <c r="I167" s="59"/>
      <c r="J167" s="60"/>
      <c r="K167" s="61"/>
      <c r="L167" s="60"/>
    </row>
    <row r="168" spans="2:12" ht="12.75">
      <c r="B168" s="48"/>
      <c r="F168" s="55"/>
      <c r="G168" s="55"/>
      <c r="H168" s="17"/>
      <c r="I168" s="59"/>
      <c r="J168" s="60"/>
      <c r="K168" s="61"/>
      <c r="L168" s="60"/>
    </row>
    <row r="169" spans="2:12" ht="12.75">
      <c r="B169" s="48"/>
      <c r="F169" s="55"/>
      <c r="G169" s="55"/>
      <c r="H169" s="17"/>
      <c r="I169" s="59"/>
      <c r="J169" s="60"/>
      <c r="K169" s="61"/>
      <c r="L169" s="60"/>
    </row>
    <row r="170" spans="2:12" ht="12.75">
      <c r="B170" s="48"/>
      <c r="F170" s="55"/>
      <c r="G170" s="55"/>
      <c r="H170" s="17"/>
      <c r="I170" s="59"/>
      <c r="J170" s="60"/>
      <c r="K170" s="61"/>
      <c r="L170" s="60"/>
    </row>
    <row r="171" spans="2:12" ht="12.75">
      <c r="B171" s="48"/>
      <c r="F171" s="55"/>
      <c r="G171" s="55"/>
      <c r="H171" s="17"/>
      <c r="I171" s="59"/>
      <c r="J171" s="60"/>
      <c r="K171" s="61"/>
      <c r="L171" s="60"/>
    </row>
    <row r="172" spans="2:12" ht="12.75">
      <c r="B172" s="48"/>
      <c r="F172" s="55"/>
      <c r="G172" s="55"/>
      <c r="H172" s="17"/>
      <c r="I172" s="59"/>
      <c r="J172" s="60"/>
      <c r="K172" s="61"/>
      <c r="L172" s="60"/>
    </row>
    <row r="173" spans="2:12" ht="12.75">
      <c r="B173" s="48"/>
      <c r="F173" s="55"/>
      <c r="G173" s="55"/>
      <c r="H173" s="17"/>
      <c r="I173" s="59"/>
      <c r="J173" s="60"/>
      <c r="K173" s="61"/>
      <c r="L173" s="60"/>
    </row>
    <row r="174" spans="2:12" ht="12.75">
      <c r="B174" s="48"/>
      <c r="F174" s="55"/>
      <c r="G174" s="55"/>
      <c r="H174" s="17"/>
      <c r="I174" s="59"/>
      <c r="J174" s="60"/>
      <c r="K174" s="61"/>
      <c r="L174" s="60"/>
    </row>
    <row r="175" spans="2:12" ht="12.75">
      <c r="B175" s="48"/>
      <c r="F175" s="55"/>
      <c r="G175" s="55"/>
      <c r="H175" s="17"/>
      <c r="I175" s="59"/>
      <c r="J175" s="60"/>
      <c r="K175" s="61"/>
      <c r="L175" s="60"/>
    </row>
    <row r="176" spans="2:12" ht="12.75">
      <c r="B176" s="48"/>
      <c r="F176" s="55"/>
      <c r="G176" s="55"/>
      <c r="H176" s="17"/>
      <c r="I176" s="59"/>
      <c r="J176" s="60"/>
      <c r="K176" s="61"/>
      <c r="L176" s="60"/>
    </row>
    <row r="177" spans="2:12" ht="12.75">
      <c r="B177" s="48"/>
      <c r="F177" s="55"/>
      <c r="G177" s="55"/>
      <c r="H177" s="17"/>
      <c r="I177" s="59"/>
      <c r="J177" s="60"/>
      <c r="K177" s="61"/>
      <c r="L177" s="60"/>
    </row>
    <row r="178" spans="2:12" ht="12.75">
      <c r="B178" s="48"/>
      <c r="F178" s="55"/>
      <c r="G178" s="55"/>
      <c r="H178" s="17"/>
      <c r="I178" s="59"/>
      <c r="J178" s="60"/>
      <c r="K178" s="61"/>
      <c r="L178" s="60"/>
    </row>
    <row r="179" spans="2:12" ht="12.75">
      <c r="B179" s="48"/>
      <c r="F179" s="55"/>
      <c r="G179" s="55"/>
      <c r="H179" s="17"/>
      <c r="I179" s="59"/>
      <c r="J179" s="60"/>
      <c r="K179" s="61"/>
      <c r="L179" s="60"/>
    </row>
    <row r="180" spans="2:12" ht="12.75">
      <c r="B180" s="48"/>
      <c r="F180" s="55"/>
      <c r="G180" s="55"/>
      <c r="H180" s="17"/>
      <c r="I180" s="59"/>
      <c r="J180" s="60"/>
      <c r="K180" s="61"/>
      <c r="L180" s="60"/>
    </row>
    <row r="181" spans="2:12" ht="12.75">
      <c r="B181" s="48"/>
      <c r="F181" s="55"/>
      <c r="G181" s="55"/>
      <c r="H181" s="17"/>
      <c r="I181" s="59"/>
      <c r="J181" s="60"/>
      <c r="K181" s="61"/>
      <c r="L181" s="60"/>
    </row>
    <row r="182" spans="2:12" ht="12.75">
      <c r="B182" s="48"/>
      <c r="F182" s="55"/>
      <c r="G182" s="55"/>
      <c r="H182" s="17"/>
      <c r="I182" s="59"/>
      <c r="J182" s="60"/>
      <c r="K182" s="61"/>
      <c r="L182" s="60"/>
    </row>
    <row r="183" spans="2:12" ht="12.75">
      <c r="B183" s="48"/>
      <c r="F183" s="55"/>
      <c r="G183" s="55"/>
      <c r="H183" s="17"/>
      <c r="I183" s="59"/>
      <c r="J183" s="60"/>
      <c r="K183" s="61"/>
      <c r="L183" s="60"/>
    </row>
    <row r="184" spans="2:12" ht="12.75">
      <c r="B184" s="48"/>
      <c r="F184" s="55"/>
      <c r="G184" s="55"/>
      <c r="H184" s="17"/>
      <c r="I184" s="59"/>
      <c r="J184" s="60"/>
      <c r="K184" s="61"/>
      <c r="L184" s="60"/>
    </row>
    <row r="185" spans="2:12" ht="12.75">
      <c r="B185" s="48"/>
      <c r="F185" s="55"/>
      <c r="G185" s="55"/>
      <c r="H185" s="17"/>
      <c r="I185" s="59"/>
      <c r="J185" s="60"/>
      <c r="K185" s="61"/>
      <c r="L185" s="60"/>
    </row>
    <row r="186" spans="2:12" ht="12.75">
      <c r="B186" s="48"/>
      <c r="F186" s="55"/>
      <c r="G186" s="55"/>
      <c r="H186" s="17"/>
      <c r="I186" s="59"/>
      <c r="J186" s="60"/>
      <c r="K186" s="61"/>
      <c r="L186" s="60"/>
    </row>
    <row r="190" spans="2:10" ht="18" customHeight="1">
      <c r="B190" s="5" t="s">
        <v>247</v>
      </c>
      <c r="F190" s="55"/>
      <c r="G190" s="55"/>
      <c r="H190" s="56"/>
      <c r="I190" s="57"/>
      <c r="J190" s="58"/>
    </row>
    <row r="191" spans="1:14" ht="15" customHeight="1">
      <c r="A191" s="6">
        <v>1</v>
      </c>
      <c r="B191" s="42">
        <v>107</v>
      </c>
      <c r="C191" s="33" t="s">
        <v>250</v>
      </c>
      <c r="D191" s="33" t="s">
        <v>12</v>
      </c>
      <c r="F191" s="32">
        <v>0</v>
      </c>
      <c r="G191" s="55">
        <f>F191+1</f>
        <v>1</v>
      </c>
      <c r="H191" s="17">
        <f>VLOOKUP(B191,Tidsreg2!$A$5:$D$96,2)</f>
        <v>13</v>
      </c>
      <c r="I191" s="62">
        <f>VLOOKUP(B191,Tidsreg2!$A$5:$E$96,4)</f>
        <v>1</v>
      </c>
      <c r="J191" s="63">
        <f>VLOOKUP(B191,Tidsreg2!$A$5:$E$96,5)</f>
        <v>41.5</v>
      </c>
      <c r="K191" s="61">
        <f>I191</f>
        <v>1</v>
      </c>
      <c r="L191" s="60">
        <f>J191</f>
        <v>41.5</v>
      </c>
      <c r="N191" s="72">
        <v>0.04988425925925926</v>
      </c>
    </row>
    <row r="192" spans="2:12" ht="15" customHeight="1">
      <c r="B192" s="42">
        <v>106</v>
      </c>
      <c r="C192" s="33" t="s">
        <v>248</v>
      </c>
      <c r="D192" s="33" t="s">
        <v>249</v>
      </c>
      <c r="E192" s="33">
        <v>240697</v>
      </c>
      <c r="F192" s="32">
        <v>0</v>
      </c>
      <c r="G192" s="55">
        <f>F192+1</f>
        <v>1</v>
      </c>
      <c r="H192" s="17" t="str">
        <f>VLOOKUP(B192,Tidsreg2!$A$5:$D$96,2)</f>
        <v>har</v>
      </c>
      <c r="I192" s="62" t="e">
        <f>VLOOKUP(B192,Tidsreg2!$A$5:$E$96,4)</f>
        <v>#VALUE!</v>
      </c>
      <c r="J192" s="63" t="e">
        <f>VLOOKUP(B192,Tidsreg2!$A$5:$E$96,5)</f>
        <v>#VALUE!</v>
      </c>
      <c r="K192" s="61" t="e">
        <f>I192</f>
        <v>#VALUE!</v>
      </c>
      <c r="L192" s="60" t="e">
        <f>J192</f>
        <v>#VALUE!</v>
      </c>
    </row>
    <row r="193" spans="2:12" ht="15" customHeight="1">
      <c r="B193" s="48"/>
      <c r="F193" s="55"/>
      <c r="G193" s="55"/>
      <c r="H193" s="17" t="e">
        <f>VLOOKUP(B193,Tidsreg!$A$5:$D$100,2)</f>
        <v>#N/A</v>
      </c>
      <c r="I193" s="62"/>
      <c r="J193" s="63"/>
      <c r="K193" s="61"/>
      <c r="L193" s="60"/>
    </row>
    <row r="194" spans="1:14" s="33" customFormat="1" ht="18" hidden="1">
      <c r="A194" s="29"/>
      <c r="B194" s="49" t="s">
        <v>26</v>
      </c>
      <c r="F194" s="55"/>
      <c r="G194" s="55"/>
      <c r="H194" s="32" t="e">
        <f>VLOOKUP(B194,Tidsreg!$A$5:$D$100,2)</f>
        <v>#N/A</v>
      </c>
      <c r="I194" s="59"/>
      <c r="J194" s="60"/>
      <c r="K194" s="61"/>
      <c r="L194" s="60"/>
      <c r="N194" s="74"/>
    </row>
    <row r="195" spans="1:14" s="33" customFormat="1" ht="12.75" hidden="1">
      <c r="A195" s="29"/>
      <c r="B195" s="48"/>
      <c r="F195" s="55"/>
      <c r="G195" s="55"/>
      <c r="H195" s="32" t="e">
        <f>VLOOKUP(B195,Tidsreg!$A$5:$D$100,2)</f>
        <v>#N/A</v>
      </c>
      <c r="I195" s="59" t="e">
        <f>VLOOKUP(B195,Tidsreg!$A$5:$E$100,4)</f>
        <v>#N/A</v>
      </c>
      <c r="J195" s="60" t="e">
        <f>VLOOKUP(B195,Tidsreg!$A$5:$E$100,5)</f>
        <v>#N/A</v>
      </c>
      <c r="K195" s="61" t="e">
        <f>I195</f>
        <v>#N/A</v>
      </c>
      <c r="L195" s="60" t="e">
        <f>J195</f>
        <v>#N/A</v>
      </c>
      <c r="N195" s="74"/>
    </row>
    <row r="196" spans="1:14" s="33" customFormat="1" ht="12.75" hidden="1">
      <c r="A196" s="29"/>
      <c r="B196" s="48"/>
      <c r="F196" s="55"/>
      <c r="G196" s="55"/>
      <c r="H196" s="32"/>
      <c r="I196" s="59"/>
      <c r="J196" s="60"/>
      <c r="K196" s="61"/>
      <c r="L196" s="60"/>
      <c r="N196" s="74"/>
    </row>
    <row r="197" spans="1:14" s="33" customFormat="1" ht="18" hidden="1">
      <c r="A197" s="29"/>
      <c r="B197" s="49" t="s">
        <v>27</v>
      </c>
      <c r="F197" s="55"/>
      <c r="G197" s="55"/>
      <c r="H197" s="32"/>
      <c r="I197" s="59"/>
      <c r="J197" s="60"/>
      <c r="K197" s="61"/>
      <c r="L197" s="60"/>
      <c r="N197" s="74"/>
    </row>
    <row r="198" spans="1:14" s="33" customFormat="1" ht="12.75" hidden="1">
      <c r="A198" s="29"/>
      <c r="B198" s="42"/>
      <c r="F198" s="32"/>
      <c r="G198" s="32"/>
      <c r="H198" s="32" t="e">
        <f>VLOOKUP(B198,Tidsreg!$A$5:$D$100,2)</f>
        <v>#N/A</v>
      </c>
      <c r="I198" s="59" t="e">
        <f>VLOOKUP(B198,Tidsreg!$A$5:$E$100,4)</f>
        <v>#N/A</v>
      </c>
      <c r="J198" s="60" t="e">
        <f>VLOOKUP(B198,Tidsreg!$A$5:$E$100,5)</f>
        <v>#N/A</v>
      </c>
      <c r="K198" s="61" t="e">
        <f>I198</f>
        <v>#N/A</v>
      </c>
      <c r="L198" s="60" t="e">
        <f>J198</f>
        <v>#N/A</v>
      </c>
      <c r="N198" s="74"/>
    </row>
    <row r="199" spans="2:12" ht="12.75" hidden="1">
      <c r="B199" s="48"/>
      <c r="F199" s="55"/>
      <c r="G199" s="55"/>
      <c r="H199" s="17"/>
      <c r="I199" s="62"/>
      <c r="J199" s="63"/>
      <c r="K199" s="61"/>
      <c r="L199" s="60"/>
    </row>
    <row r="200" spans="2:12" ht="18">
      <c r="B200" s="5" t="s">
        <v>252</v>
      </c>
      <c r="G200" s="55"/>
      <c r="H200" s="17"/>
      <c r="I200" s="62"/>
      <c r="J200" s="63"/>
      <c r="K200" s="61"/>
      <c r="L200" s="60"/>
    </row>
    <row r="201" spans="1:14" ht="12.75">
      <c r="A201" s="6">
        <v>1</v>
      </c>
      <c r="B201" s="42">
        <v>109</v>
      </c>
      <c r="C201" s="33" t="s">
        <v>254</v>
      </c>
      <c r="D201" s="33" t="s">
        <v>198</v>
      </c>
      <c r="E201" s="33">
        <v>310393</v>
      </c>
      <c r="F201" s="32">
        <v>1</v>
      </c>
      <c r="G201" s="55">
        <f>F201+1</f>
        <v>2</v>
      </c>
      <c r="H201" s="17">
        <f>VLOOKUP(B201,Tidsreg2!$A$5:$D$96,2)</f>
        <v>13</v>
      </c>
      <c r="I201" s="62">
        <f>VLOOKUP(B201,Tidsreg2!$A$5:$E$96,4)</f>
        <v>1</v>
      </c>
      <c r="J201" s="63">
        <f>VLOOKUP(B201,Tidsreg2!$A$5:$E$96,5)</f>
        <v>48.15</v>
      </c>
      <c r="K201" s="61">
        <f>I201</f>
        <v>1</v>
      </c>
      <c r="L201" s="60">
        <f>J201</f>
        <v>48.15</v>
      </c>
      <c r="N201" s="72">
        <v>0.05434027777777778</v>
      </c>
    </row>
    <row r="202" spans="2:12" ht="12.75">
      <c r="B202" s="42">
        <v>108</v>
      </c>
      <c r="C202" s="33" t="s">
        <v>253</v>
      </c>
      <c r="D202" s="33" t="s">
        <v>180</v>
      </c>
      <c r="E202" s="33">
        <v>90593</v>
      </c>
      <c r="F202" s="32">
        <v>0</v>
      </c>
      <c r="G202" s="55">
        <f>F202+1</f>
        <v>1</v>
      </c>
      <c r="H202" s="17" t="str">
        <f>VLOOKUP(B202,Tidsreg2!$A$5:$D$96,2)</f>
        <v>?</v>
      </c>
      <c r="I202" s="62" t="e">
        <f>VLOOKUP(B202,Tidsreg2!$A$5:$E$96,4)</f>
        <v>#VALUE!</v>
      </c>
      <c r="J202" s="63" t="e">
        <f>VLOOKUP(B202,Tidsreg2!$A$5:$E$96,5)</f>
        <v>#VALUE!</v>
      </c>
      <c r="K202" s="61" t="e">
        <f>I202</f>
        <v>#VALUE!</v>
      </c>
      <c r="L202" s="60" t="e">
        <f>J202</f>
        <v>#VALUE!</v>
      </c>
    </row>
    <row r="203" spans="7:12" ht="12.75">
      <c r="G203" s="55"/>
      <c r="H203" s="17"/>
      <c r="I203" s="62"/>
      <c r="J203" s="63"/>
      <c r="K203" s="61"/>
      <c r="L203" s="60"/>
    </row>
    <row r="204" spans="2:12" ht="18">
      <c r="B204" s="5" t="s">
        <v>307</v>
      </c>
      <c r="G204" s="55"/>
      <c r="H204" s="17"/>
      <c r="I204" s="62"/>
      <c r="J204" s="63"/>
      <c r="K204" s="61"/>
      <c r="L204" s="60"/>
    </row>
    <row r="205" spans="1:14" ht="12.75">
      <c r="A205" s="6">
        <v>1</v>
      </c>
      <c r="B205" s="42">
        <v>144</v>
      </c>
      <c r="C205" s="33" t="s">
        <v>308</v>
      </c>
      <c r="D205" s="33" t="s">
        <v>309</v>
      </c>
      <c r="E205" s="33">
        <v>90593</v>
      </c>
      <c r="F205" s="32">
        <v>0</v>
      </c>
      <c r="G205" s="55">
        <f>F205+1</f>
        <v>1</v>
      </c>
      <c r="H205" s="17">
        <f>VLOOKUP(B205,Tidsreg2!$A$5:$D$96,2)</f>
        <v>13</v>
      </c>
      <c r="I205" s="62">
        <f>VLOOKUP(B205,Tidsreg2!$A$5:$E$96,4)</f>
        <v>2</v>
      </c>
      <c r="J205" s="63">
        <f>VLOOKUP(B205,Tidsreg2!$A$5:$E$96,5)</f>
        <v>9.399999999999999</v>
      </c>
      <c r="K205" s="61">
        <f>I205</f>
        <v>2</v>
      </c>
      <c r="L205" s="60">
        <f>J205</f>
        <v>9.399999999999999</v>
      </c>
      <c r="N205" s="72">
        <v>0.06921296296296296</v>
      </c>
    </row>
    <row r="206" spans="8:12" ht="12.75">
      <c r="H206" s="17"/>
      <c r="I206" s="62"/>
      <c r="J206" s="63"/>
      <c r="K206" s="61"/>
      <c r="L206" s="60"/>
    </row>
    <row r="207" spans="2:12" ht="18">
      <c r="B207" s="5" t="s">
        <v>255</v>
      </c>
      <c r="G207" s="55"/>
      <c r="H207" s="17"/>
      <c r="I207" s="62"/>
      <c r="J207" s="63"/>
      <c r="K207" s="61"/>
      <c r="L207" s="60"/>
    </row>
    <row r="208" spans="1:14" ht="12.75">
      <c r="A208" s="6">
        <v>1</v>
      </c>
      <c r="B208" s="42">
        <v>111</v>
      </c>
      <c r="C208" s="33" t="s">
        <v>258</v>
      </c>
      <c r="D208" s="33" t="s">
        <v>9</v>
      </c>
      <c r="E208" s="33">
        <v>230981</v>
      </c>
      <c r="F208" s="32">
        <v>0</v>
      </c>
      <c r="G208" s="55">
        <f>F208+1</f>
        <v>1</v>
      </c>
      <c r="H208" s="17">
        <f>VLOOKUP(B208,Tidsreg2!$A$5:$D$96,2)</f>
        <v>13</v>
      </c>
      <c r="I208" s="62">
        <f>VLOOKUP(B208,Tidsreg2!$A$5:$E$96,4)</f>
        <v>2</v>
      </c>
      <c r="J208" s="63">
        <f>VLOOKUP(B208,Tidsreg2!$A$5:$E$96,5)</f>
        <v>1</v>
      </c>
      <c r="K208" s="61">
        <f>I208</f>
        <v>2</v>
      </c>
      <c r="L208" s="60">
        <f>J208</f>
        <v>1</v>
      </c>
      <c r="N208" s="72">
        <v>0.06319444444444444</v>
      </c>
    </row>
    <row r="209" spans="2:12" ht="12.75">
      <c r="B209" s="42">
        <v>110</v>
      </c>
      <c r="C209" s="33" t="s">
        <v>256</v>
      </c>
      <c r="D209" s="33" t="s">
        <v>257</v>
      </c>
      <c r="E209" s="33">
        <v>251284</v>
      </c>
      <c r="F209" s="32">
        <v>0</v>
      </c>
      <c r="G209" s="55">
        <f>F209+1</f>
        <v>1</v>
      </c>
      <c r="H209" s="17" t="str">
        <f>VLOOKUP(B209,Tidsreg2!$A$5:$D$96,2)</f>
        <v>ikke</v>
      </c>
      <c r="I209" s="62" t="e">
        <f>VLOOKUP(B209,Tidsreg2!$A$5:$E$96,4)</f>
        <v>#VALUE!</v>
      </c>
      <c r="J209" s="63" t="e">
        <f>VLOOKUP(B209,Tidsreg2!$A$5:$E$96,5)</f>
        <v>#VALUE!</v>
      </c>
      <c r="K209" s="61" t="e">
        <f>I209</f>
        <v>#VALUE!</v>
      </c>
      <c r="L209" s="60" t="e">
        <f>J209</f>
        <v>#VALUE!</v>
      </c>
    </row>
    <row r="210" spans="8:12" ht="12.75">
      <c r="H210" s="17" t="e">
        <f>VLOOKUP(B210,Tidsreg!$A$5:$D$100,2)</f>
        <v>#N/A</v>
      </c>
      <c r="I210" s="59"/>
      <c r="J210" s="60"/>
      <c r="K210" s="61"/>
      <c r="L210" s="60"/>
    </row>
    <row r="211" spans="2:12" ht="18">
      <c r="B211" s="5" t="s">
        <v>259</v>
      </c>
      <c r="G211" s="20"/>
      <c r="H211" s="17" t="e">
        <f>VLOOKUP(#REF!,Tidsreg!$A$5:$D$100,2)</f>
        <v>#REF!</v>
      </c>
      <c r="I211" s="59"/>
      <c r="J211" s="60"/>
      <c r="K211" s="61"/>
      <c r="L211" s="60"/>
    </row>
    <row r="212" spans="1:14" ht="12.75">
      <c r="A212" s="6">
        <v>1</v>
      </c>
      <c r="B212" s="42">
        <v>112</v>
      </c>
      <c r="C212" s="33" t="s">
        <v>260</v>
      </c>
      <c r="D212" s="33" t="s">
        <v>7</v>
      </c>
      <c r="E212" s="33">
        <v>100477</v>
      </c>
      <c r="F212" s="32">
        <v>1</v>
      </c>
      <c r="G212" s="55">
        <f>F212+1</f>
        <v>2</v>
      </c>
      <c r="H212" s="17">
        <f>VLOOKUP(B212,Tidsreg2!$A$5:$D$96,2)</f>
        <v>13</v>
      </c>
      <c r="I212" s="62">
        <f>VLOOKUP(B212,Tidsreg2!$A$5:$E$96,4)</f>
        <v>1</v>
      </c>
      <c r="J212" s="63">
        <f>VLOOKUP(B212,Tidsreg2!$A$5:$E$96,5)</f>
        <v>46.33</v>
      </c>
      <c r="K212" s="61">
        <f>I212</f>
        <v>1</v>
      </c>
      <c r="L212" s="60">
        <f>J212</f>
        <v>46.33</v>
      </c>
      <c r="N212" s="72">
        <v>0.053159722222222226</v>
      </c>
    </row>
    <row r="213" spans="2:12" ht="12.75">
      <c r="B213" s="48"/>
      <c r="F213" s="55"/>
      <c r="G213" s="55"/>
      <c r="H213" s="17"/>
      <c r="I213" s="59"/>
      <c r="J213" s="60"/>
      <c r="K213" s="61"/>
      <c r="L213" s="60"/>
    </row>
    <row r="214" spans="1:14" s="33" customFormat="1" ht="18" hidden="1">
      <c r="A214" s="29"/>
      <c r="B214" s="49" t="s">
        <v>34</v>
      </c>
      <c r="F214" s="32"/>
      <c r="G214" s="32"/>
      <c r="H214" s="32" t="e">
        <f>VLOOKUP(B214,Tidsreg!$A$5:$D$100,2)</f>
        <v>#N/A</v>
      </c>
      <c r="I214" s="59"/>
      <c r="J214" s="60"/>
      <c r="K214" s="61"/>
      <c r="L214" s="60"/>
      <c r="N214" s="74"/>
    </row>
    <row r="215" spans="1:14" s="33" customFormat="1" ht="12.75" hidden="1">
      <c r="A215" s="29"/>
      <c r="B215" s="48"/>
      <c r="F215" s="55"/>
      <c r="G215" s="55"/>
      <c r="H215" s="32" t="e">
        <f>VLOOKUP(B215,Tidsreg!$A$5:$D$100,2)</f>
        <v>#N/A</v>
      </c>
      <c r="I215" s="59" t="e">
        <f>VLOOKUP(B215,Tidsreg!$A$5:$E$100,4)</f>
        <v>#N/A</v>
      </c>
      <c r="J215" s="60" t="e">
        <f>VLOOKUP(B215,Tidsreg!$A$5:$E$100,5)</f>
        <v>#N/A</v>
      </c>
      <c r="K215" s="61" t="e">
        <f>I215</f>
        <v>#N/A</v>
      </c>
      <c r="L215" s="60" t="e">
        <f>J215</f>
        <v>#N/A</v>
      </c>
      <c r="N215" s="74"/>
    </row>
    <row r="216" spans="1:14" s="16" customFormat="1" ht="12.75" hidden="1">
      <c r="A216" s="31"/>
      <c r="B216" s="50"/>
      <c r="F216" s="55"/>
      <c r="G216" s="56"/>
      <c r="H216" s="17"/>
      <c r="I216" s="62"/>
      <c r="J216" s="63"/>
      <c r="K216" s="66"/>
      <c r="L216" s="63"/>
      <c r="N216" s="73"/>
    </row>
    <row r="217" spans="2:12" ht="18" hidden="1">
      <c r="B217" s="49" t="s">
        <v>28</v>
      </c>
      <c r="C217" s="18"/>
      <c r="D217" s="18"/>
      <c r="E217" s="18"/>
      <c r="G217" s="20"/>
      <c r="H217" s="17" t="e">
        <f>VLOOKUP(B217,Tidsreg!$A$5:$D$100,2)</f>
        <v>#N/A</v>
      </c>
      <c r="I217" s="59"/>
      <c r="J217" s="60"/>
      <c r="K217" s="61"/>
      <c r="L217" s="60"/>
    </row>
    <row r="218" spans="1:12" ht="12.75" hidden="1">
      <c r="A218" s="6">
        <v>1</v>
      </c>
      <c r="B218" s="48">
        <v>9</v>
      </c>
      <c r="C218" s="33" t="s">
        <v>35</v>
      </c>
      <c r="D218" s="33" t="s">
        <v>36</v>
      </c>
      <c r="E218" s="33" t="s">
        <v>11</v>
      </c>
      <c r="F218" s="55">
        <v>0</v>
      </c>
      <c r="G218" s="55">
        <f>F218+1</f>
        <v>1</v>
      </c>
      <c r="H218" s="17" t="str">
        <f>VLOOKUP(B218,Tidsreg!$A$5:$D$100,2)</f>
        <v>ikke</v>
      </c>
      <c r="I218" s="62" t="e">
        <f>VLOOKUP(B218,Tidsreg!$A$5:$E$100,4)</f>
        <v>#VALUE!</v>
      </c>
      <c r="J218" s="63" t="e">
        <f>VLOOKUP(B218,Tidsreg!$A$5:$E$100,5)</f>
        <v>#VALUE!</v>
      </c>
      <c r="K218" s="61" t="e">
        <f>I218</f>
        <v>#VALUE!</v>
      </c>
      <c r="L218" s="60" t="e">
        <f>J218</f>
        <v>#VALUE!</v>
      </c>
    </row>
    <row r="219" spans="2:12" ht="12.75" hidden="1">
      <c r="B219" s="48"/>
      <c r="F219" s="55"/>
      <c r="G219" s="55"/>
      <c r="H219" s="17"/>
      <c r="I219" s="62"/>
      <c r="J219" s="63"/>
      <c r="K219" s="61"/>
      <c r="L219" s="60"/>
    </row>
    <row r="220" spans="2:12" ht="18">
      <c r="B220" s="5" t="s">
        <v>261</v>
      </c>
      <c r="G220" s="20"/>
      <c r="H220" s="17" t="e">
        <f>VLOOKUP(#REF!,Tidsreg!$A$5:$D$100,2)</f>
        <v>#REF!</v>
      </c>
      <c r="I220" s="59"/>
      <c r="J220" s="60"/>
      <c r="K220" s="61"/>
      <c r="L220" s="60"/>
    </row>
    <row r="221" spans="1:14" ht="12.75">
      <c r="A221" s="6">
        <v>1</v>
      </c>
      <c r="B221" s="42">
        <v>113</v>
      </c>
      <c r="C221" s="33" t="s">
        <v>262</v>
      </c>
      <c r="D221" s="33" t="s">
        <v>263</v>
      </c>
      <c r="E221" s="33">
        <v>240466</v>
      </c>
      <c r="F221" s="32">
        <v>0</v>
      </c>
      <c r="G221" s="55">
        <f>F221+1</f>
        <v>1</v>
      </c>
      <c r="H221" s="17">
        <f>VLOOKUP(B221,Tidsreg2!$A$5:$D$96,2)</f>
        <v>13</v>
      </c>
      <c r="I221" s="62">
        <f>VLOOKUP(B221,Tidsreg2!$A$5:$E$96,4)</f>
        <v>1</v>
      </c>
      <c r="J221" s="63">
        <f>VLOOKUP(B221,Tidsreg2!$A$5:$E$96,5)</f>
        <v>54.120000000000005</v>
      </c>
      <c r="K221" s="61">
        <f>I221</f>
        <v>1</v>
      </c>
      <c r="L221" s="60">
        <f>J221</f>
        <v>54.120000000000005</v>
      </c>
      <c r="N221" s="72">
        <v>0.058472222222222224</v>
      </c>
    </row>
    <row r="222" spans="2:12" ht="12.75">
      <c r="B222" s="48"/>
      <c r="F222" s="55"/>
      <c r="G222" s="55"/>
      <c r="H222" s="17"/>
      <c r="I222" s="59"/>
      <c r="J222" s="60"/>
      <c r="K222" s="61"/>
      <c r="L222" s="60"/>
    </row>
    <row r="223" spans="2:12" ht="18">
      <c r="B223" s="5" t="s">
        <v>264</v>
      </c>
      <c r="G223" s="20"/>
      <c r="H223" s="17" t="e">
        <f>VLOOKUP(#REF!,Tidsreg!$A$5:$D$100,2)</f>
        <v>#REF!</v>
      </c>
      <c r="I223" s="59"/>
      <c r="J223" s="60"/>
      <c r="K223" s="61"/>
      <c r="L223" s="60"/>
    </row>
    <row r="224" spans="1:14" s="16" customFormat="1" ht="12.75">
      <c r="A224" s="6">
        <v>1</v>
      </c>
      <c r="B224" s="42">
        <v>119</v>
      </c>
      <c r="C224" s="33" t="s">
        <v>284</v>
      </c>
      <c r="D224" s="33" t="s">
        <v>285</v>
      </c>
      <c r="E224" s="33">
        <v>90965</v>
      </c>
      <c r="F224" s="32">
        <v>0</v>
      </c>
      <c r="G224" s="55">
        <f>F224+1</f>
        <v>1</v>
      </c>
      <c r="H224" s="17">
        <f>VLOOKUP(B224,Tidsreg2!$A$5:$D$96,2)</f>
        <v>13</v>
      </c>
      <c r="I224" s="62">
        <f>VLOOKUP(B224,Tidsreg2!$A$5:$E$96,4)</f>
        <v>1</v>
      </c>
      <c r="J224" s="63">
        <f>VLOOKUP(B224,Tidsreg2!$A$5:$E$96,5)</f>
        <v>51.019999999999996</v>
      </c>
      <c r="K224" s="61">
        <f aca="true" t="shared" si="31" ref="K224:L228">I224</f>
        <v>1</v>
      </c>
      <c r="L224" s="60">
        <f t="shared" si="31"/>
        <v>51.019999999999996</v>
      </c>
      <c r="N224" s="74">
        <v>0.05627314814814815</v>
      </c>
    </row>
    <row r="225" spans="1:14" ht="12.75">
      <c r="A225" s="6">
        <v>2</v>
      </c>
      <c r="B225" s="42">
        <v>115</v>
      </c>
      <c r="C225" s="33" t="s">
        <v>266</v>
      </c>
      <c r="D225" s="33" t="s">
        <v>198</v>
      </c>
      <c r="E225" s="33">
        <v>221162</v>
      </c>
      <c r="F225" s="32">
        <v>1</v>
      </c>
      <c r="G225" s="55">
        <f>F225+1</f>
        <v>2</v>
      </c>
      <c r="H225" s="17">
        <f>VLOOKUP(B225,Tidsreg2!$A$5:$D$96,2)</f>
        <v>13</v>
      </c>
      <c r="I225" s="62">
        <f>VLOOKUP(B225,Tidsreg2!$A$5:$E$96,4)</f>
        <v>1</v>
      </c>
      <c r="J225" s="63">
        <f>VLOOKUP(B225,Tidsreg2!$A$5:$E$96,5)</f>
        <v>52.33</v>
      </c>
      <c r="K225" s="61">
        <f t="shared" si="31"/>
        <v>1</v>
      </c>
      <c r="L225" s="60">
        <f t="shared" si="31"/>
        <v>52.33</v>
      </c>
      <c r="N225" s="72">
        <v>0.05732638888888889</v>
      </c>
    </row>
    <row r="226" spans="1:14" ht="12.75">
      <c r="A226" s="6">
        <v>3</v>
      </c>
      <c r="B226" s="42">
        <v>114</v>
      </c>
      <c r="C226" s="33" t="s">
        <v>265</v>
      </c>
      <c r="D226" s="33" t="s">
        <v>112</v>
      </c>
      <c r="E226" s="33">
        <v>171262</v>
      </c>
      <c r="F226" s="32">
        <v>0</v>
      </c>
      <c r="G226" s="55">
        <f>F226+1</f>
        <v>1</v>
      </c>
      <c r="H226" s="17">
        <f>VLOOKUP(B226,Tidsreg2!$A$5:$D$96,2)</f>
        <v>13</v>
      </c>
      <c r="I226" s="62">
        <f>VLOOKUP(B226,Tidsreg2!$A$5:$E$96,4)</f>
        <v>1</v>
      </c>
      <c r="J226" s="63">
        <f>VLOOKUP(B226,Tidsreg2!$A$5:$E$96,5)</f>
        <v>57.04</v>
      </c>
      <c r="K226" s="61">
        <f t="shared" si="31"/>
        <v>1</v>
      </c>
      <c r="L226" s="60">
        <f t="shared" si="31"/>
        <v>57.04</v>
      </c>
      <c r="N226" s="72">
        <v>0.06046296296296296</v>
      </c>
    </row>
    <row r="227" spans="1:14" s="16" customFormat="1" ht="12.75">
      <c r="A227" s="6">
        <v>4</v>
      </c>
      <c r="B227" s="42">
        <v>116</v>
      </c>
      <c r="C227" s="33" t="s">
        <v>267</v>
      </c>
      <c r="D227" s="33" t="s">
        <v>198</v>
      </c>
      <c r="E227" s="33">
        <v>10363</v>
      </c>
      <c r="F227" s="32">
        <v>0</v>
      </c>
      <c r="G227" s="55">
        <f>F227+1</f>
        <v>1</v>
      </c>
      <c r="H227" s="17">
        <f>VLOOKUP(B227,Tidsreg2!$A$5:$D$96,2)</f>
        <v>13</v>
      </c>
      <c r="I227" s="62">
        <f>VLOOKUP(B227,Tidsreg2!$A$5:$E$96,4)</f>
        <v>1</v>
      </c>
      <c r="J227" s="63">
        <f>VLOOKUP(B227,Tidsreg2!$A$5:$E$96,5)</f>
        <v>58.19</v>
      </c>
      <c r="K227" s="61">
        <f t="shared" si="31"/>
        <v>1</v>
      </c>
      <c r="L227" s="60">
        <f t="shared" si="31"/>
        <v>58.19</v>
      </c>
      <c r="N227" s="72">
        <v>0.06133101851851852</v>
      </c>
    </row>
    <row r="228" spans="1:14" s="16" customFormat="1" ht="12.75">
      <c r="A228" s="31"/>
      <c r="B228" s="50"/>
      <c r="F228" s="55"/>
      <c r="G228" s="56"/>
      <c r="H228" s="17" t="e">
        <f>VLOOKUP(B228,Tidsreg!$A$5:$D$100,2)</f>
        <v>#N/A</v>
      </c>
      <c r="I228" s="62" t="e">
        <f>VLOOKUP(B228,Tidsreg!$A$5:$E$100,4)</f>
        <v>#N/A</v>
      </c>
      <c r="J228" s="63" t="e">
        <f>VLOOKUP(B228,Tidsreg!$A$5:$E$100,5)</f>
        <v>#N/A</v>
      </c>
      <c r="K228" s="66" t="e">
        <f t="shared" si="31"/>
        <v>#N/A</v>
      </c>
      <c r="L228" s="63" t="e">
        <f t="shared" si="31"/>
        <v>#N/A</v>
      </c>
      <c r="N228" s="73"/>
    </row>
    <row r="229" spans="2:14" s="16" customFormat="1" ht="18">
      <c r="B229" s="5" t="s">
        <v>268</v>
      </c>
      <c r="D229" s="33"/>
      <c r="E229" s="33"/>
      <c r="F229" s="32"/>
      <c r="G229" s="56"/>
      <c r="H229" s="17"/>
      <c r="I229" s="62"/>
      <c r="J229" s="63"/>
      <c r="K229" s="66"/>
      <c r="L229" s="63"/>
      <c r="N229" s="73"/>
    </row>
    <row r="230" spans="1:14" s="16" customFormat="1" ht="12.75">
      <c r="A230" s="29">
        <v>1</v>
      </c>
      <c r="B230" s="42">
        <v>117</v>
      </c>
      <c r="C230" s="33" t="s">
        <v>269</v>
      </c>
      <c r="D230" s="33" t="s">
        <v>7</v>
      </c>
      <c r="E230" s="33">
        <v>280258</v>
      </c>
      <c r="F230" s="32"/>
      <c r="G230" s="17"/>
      <c r="H230" s="17">
        <f>VLOOKUP(B230,Tidsreg2!$A$5:$D$96,2)</f>
        <v>13</v>
      </c>
      <c r="I230" s="62">
        <f>VLOOKUP(B230,Tidsreg2!$A$5:$E$96,4)</f>
        <v>1</v>
      </c>
      <c r="J230" s="63">
        <f>VLOOKUP(B230,Tidsreg2!$A$5:$E$96,5)</f>
        <v>51.03</v>
      </c>
      <c r="K230" s="61">
        <f>I230</f>
        <v>1</v>
      </c>
      <c r="L230" s="60">
        <f>J230</f>
        <v>51.03</v>
      </c>
      <c r="N230" s="74">
        <v>0.05628472222222222</v>
      </c>
    </row>
    <row r="231" spans="1:14" s="16" customFormat="1" ht="12.75">
      <c r="A231" s="45"/>
      <c r="B231" s="42"/>
      <c r="C231" s="33"/>
      <c r="D231" s="33"/>
      <c r="E231" s="33"/>
      <c r="F231" s="32"/>
      <c r="G231" s="17"/>
      <c r="H231" s="17" t="e">
        <f>VLOOKUP(C231,Tidsreg!$A$5:$D$100,2)</f>
        <v>#N/A</v>
      </c>
      <c r="I231" s="62"/>
      <c r="J231" s="63"/>
      <c r="K231" s="66"/>
      <c r="L231" s="63"/>
      <c r="N231" s="74"/>
    </row>
    <row r="232" spans="2:14" s="16" customFormat="1" ht="18">
      <c r="B232" s="5" t="s">
        <v>270</v>
      </c>
      <c r="D232" s="33"/>
      <c r="E232" s="33"/>
      <c r="F232" s="32"/>
      <c r="G232" s="56"/>
      <c r="H232" s="17" t="e">
        <f>VLOOKUP(B232,Tidsreg!$A$5:$D$100,2)</f>
        <v>#N/A</v>
      </c>
      <c r="I232" s="62" t="e">
        <f>VLOOKUP(B232,Tidsreg!$A$5:$E$100,4)</f>
        <v>#N/A</v>
      </c>
      <c r="J232" s="63" t="e">
        <f>VLOOKUP(B232,Tidsreg!$A$5:$E$100,5)</f>
        <v>#N/A</v>
      </c>
      <c r="K232" s="66" t="e">
        <f aca="true" t="shared" si="32" ref="K232:L235">I232</f>
        <v>#N/A</v>
      </c>
      <c r="L232" s="63" t="e">
        <f t="shared" si="32"/>
        <v>#N/A</v>
      </c>
      <c r="N232" s="74"/>
    </row>
    <row r="233" spans="1:14" s="16" customFormat="1" ht="12.75">
      <c r="A233" s="29">
        <v>1</v>
      </c>
      <c r="B233" s="42">
        <v>130</v>
      </c>
      <c r="C233" s="33" t="s">
        <v>291</v>
      </c>
      <c r="D233" s="33" t="s">
        <v>292</v>
      </c>
      <c r="E233" s="33"/>
      <c r="F233" s="32"/>
      <c r="G233" s="32"/>
      <c r="H233" s="17">
        <f>VLOOKUP(B233,Tidsreg2!$A$5:$D$96,2)</f>
        <v>13</v>
      </c>
      <c r="I233" s="62">
        <f>VLOOKUP(B233,Tidsreg2!$A$5:$E$96,4)</f>
        <v>1</v>
      </c>
      <c r="J233" s="63">
        <f>VLOOKUP(B233,Tidsreg2!$A$5:$E$96,5)</f>
        <v>57.269999999999996</v>
      </c>
      <c r="K233" s="61">
        <f t="shared" si="32"/>
        <v>1</v>
      </c>
      <c r="L233" s="60">
        <f t="shared" si="32"/>
        <v>57.269999999999996</v>
      </c>
      <c r="N233" s="74">
        <v>0.06072916666666667</v>
      </c>
    </row>
    <row r="234" spans="1:14" s="16" customFormat="1" ht="12.75">
      <c r="A234" s="29">
        <v>2</v>
      </c>
      <c r="B234" s="42">
        <v>118</v>
      </c>
      <c r="C234" s="33" t="s">
        <v>271</v>
      </c>
      <c r="D234" s="33" t="s">
        <v>1</v>
      </c>
      <c r="E234" s="33">
        <v>31249</v>
      </c>
      <c r="F234" s="32">
        <v>13</v>
      </c>
      <c r="G234" s="55">
        <f>F234+1</f>
        <v>14</v>
      </c>
      <c r="H234" s="17">
        <f>VLOOKUP(B234,Tidsreg2!$A$5:$D$96,2)</f>
        <v>13</v>
      </c>
      <c r="I234" s="62">
        <f>VLOOKUP(B234,Tidsreg2!$A$5:$E$96,4)</f>
        <v>1</v>
      </c>
      <c r="J234" s="63">
        <f>VLOOKUP(B234,Tidsreg2!$A$5:$E$96,5)</f>
        <v>59.41</v>
      </c>
      <c r="K234" s="61">
        <f t="shared" si="32"/>
        <v>1</v>
      </c>
      <c r="L234" s="60">
        <f t="shared" si="32"/>
        <v>59.41</v>
      </c>
      <c r="N234" s="74">
        <v>0.062280092592592595</v>
      </c>
    </row>
    <row r="235" spans="1:14" s="16" customFormat="1" ht="12.75">
      <c r="A235" s="29"/>
      <c r="B235" s="48"/>
      <c r="C235" s="33"/>
      <c r="D235" s="33"/>
      <c r="E235" s="33"/>
      <c r="F235" s="55"/>
      <c r="G235" s="55"/>
      <c r="H235" s="17" t="e">
        <f>VLOOKUP(B235,Tidsreg!$A$5:$D$100,2)</f>
        <v>#N/A</v>
      </c>
      <c r="I235" s="62" t="e">
        <f>VLOOKUP(B235,Tidsreg!$A$5:$E$100,4)</f>
        <v>#N/A</v>
      </c>
      <c r="J235" s="63" t="e">
        <f>VLOOKUP(B235,Tidsreg!$A$5:$E$100,5)</f>
        <v>#N/A</v>
      </c>
      <c r="K235" s="66" t="e">
        <f t="shared" si="32"/>
        <v>#N/A</v>
      </c>
      <c r="L235" s="63" t="e">
        <f t="shared" si="32"/>
        <v>#N/A</v>
      </c>
      <c r="N235" s="73"/>
    </row>
    <row r="236" spans="1:14" s="16" customFormat="1" ht="12.75">
      <c r="A236" s="29"/>
      <c r="B236" s="48"/>
      <c r="C236" s="33"/>
      <c r="D236" s="33"/>
      <c r="E236" s="33"/>
      <c r="F236" s="55"/>
      <c r="G236" s="55"/>
      <c r="H236" s="17"/>
      <c r="I236" s="62"/>
      <c r="J236" s="63"/>
      <c r="K236" s="66"/>
      <c r="L236" s="63"/>
      <c r="N236" s="73"/>
    </row>
    <row r="237" spans="1:14" s="16" customFormat="1" ht="12.75">
      <c r="A237" s="29"/>
      <c r="B237" s="48"/>
      <c r="C237" s="33"/>
      <c r="D237" s="33"/>
      <c r="E237" s="33"/>
      <c r="F237" s="55"/>
      <c r="G237" s="55"/>
      <c r="H237" s="17"/>
      <c r="I237" s="62"/>
      <c r="J237" s="63"/>
      <c r="K237" s="66"/>
      <c r="L237" s="63"/>
      <c r="N237" s="73"/>
    </row>
    <row r="238" spans="1:14" s="16" customFormat="1" ht="12.75">
      <c r="A238" s="29"/>
      <c r="B238" s="48"/>
      <c r="C238" s="33"/>
      <c r="D238" s="33"/>
      <c r="E238" s="33"/>
      <c r="F238" s="55"/>
      <c r="G238" s="55"/>
      <c r="H238" s="17"/>
      <c r="I238" s="62"/>
      <c r="J238" s="63"/>
      <c r="K238" s="66"/>
      <c r="L238" s="63"/>
      <c r="N238" s="73"/>
    </row>
    <row r="239" spans="1:14" s="16" customFormat="1" ht="12.75">
      <c r="A239" s="29"/>
      <c r="B239" s="48"/>
      <c r="C239" s="33"/>
      <c r="D239" s="33"/>
      <c r="E239" s="33"/>
      <c r="F239" s="55"/>
      <c r="G239" s="55"/>
      <c r="H239" s="17"/>
      <c r="I239" s="62"/>
      <c r="J239" s="63"/>
      <c r="K239" s="66"/>
      <c r="L239" s="63"/>
      <c r="N239" s="73"/>
    </row>
    <row r="240" spans="1:14" s="16" customFormat="1" ht="12.75">
      <c r="A240" s="29"/>
      <c r="B240" s="48"/>
      <c r="C240" s="33"/>
      <c r="D240" s="33"/>
      <c r="E240" s="33"/>
      <c r="F240" s="55"/>
      <c r="G240" s="55"/>
      <c r="H240" s="17"/>
      <c r="I240" s="62"/>
      <c r="J240" s="63"/>
      <c r="K240" s="66"/>
      <c r="L240" s="63"/>
      <c r="N240" s="73"/>
    </row>
    <row r="241" spans="1:14" s="16" customFormat="1" ht="12.75">
      <c r="A241" s="29"/>
      <c r="B241" s="48"/>
      <c r="C241" s="33"/>
      <c r="D241" s="33"/>
      <c r="E241" s="33"/>
      <c r="F241" s="55"/>
      <c r="G241" s="55"/>
      <c r="H241" s="17"/>
      <c r="I241" s="62"/>
      <c r="J241" s="63"/>
      <c r="K241" s="66"/>
      <c r="L241" s="63"/>
      <c r="N241" s="73"/>
    </row>
    <row r="242" spans="1:14" s="16" customFormat="1" ht="12.75">
      <c r="A242" s="29"/>
      <c r="B242" s="48"/>
      <c r="C242" s="33"/>
      <c r="D242" s="33"/>
      <c r="E242" s="33"/>
      <c r="F242" s="55"/>
      <c r="G242" s="55"/>
      <c r="H242" s="17"/>
      <c r="I242" s="62"/>
      <c r="J242" s="63"/>
      <c r="K242" s="66"/>
      <c r="L242" s="63"/>
      <c r="N242" s="73"/>
    </row>
    <row r="243" ht="12.75">
      <c r="A243" s="29"/>
    </row>
  </sheetData>
  <sheetProtection/>
  <printOptions gridLines="1"/>
  <pageMargins left="0.787401575" right="0.787401575" top="0.984251969" bottom="0.984251969" header="0.5" footer="0.5"/>
  <pageSetup horizontalDpi="360" verticalDpi="360" orientation="portrait" paperSize="9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62">
      <selection activeCell="C112" sqref="C112"/>
    </sheetView>
  </sheetViews>
  <sheetFormatPr defaultColWidth="9.140625" defaultRowHeight="12.75"/>
  <cols>
    <col min="1" max="1" width="11.57421875" style="0" customWidth="1"/>
    <col min="2" max="2" width="7.00390625" style="9" customWidth="1"/>
    <col min="3" max="3" width="7.7109375" style="14" customWidth="1"/>
    <col min="4" max="4" width="8.57421875" style="9" customWidth="1"/>
    <col min="5" max="5" width="8.421875" style="25" customWidth="1"/>
  </cols>
  <sheetData>
    <row r="1" spans="1:7" ht="15.75">
      <c r="A1" s="8" t="s">
        <v>0</v>
      </c>
      <c r="B1" s="10"/>
      <c r="C1" s="13" t="s">
        <v>20</v>
      </c>
      <c r="E1" s="24"/>
      <c r="F1" s="1"/>
      <c r="G1" s="2" t="s">
        <v>1</v>
      </c>
    </row>
    <row r="2" ht="12.75">
      <c r="A2" t="s">
        <v>21</v>
      </c>
    </row>
    <row r="3" spans="1:5" ht="15.75">
      <c r="A3" s="7" t="s">
        <v>22</v>
      </c>
      <c r="B3" s="10" t="s">
        <v>23</v>
      </c>
      <c r="C3" s="15" t="s">
        <v>24</v>
      </c>
      <c r="D3" s="21" t="s">
        <v>25</v>
      </c>
      <c r="E3" s="26"/>
    </row>
    <row r="4" ht="4.5" customHeight="1"/>
    <row r="5" spans="1:5" ht="12.75">
      <c r="A5">
        <v>1</v>
      </c>
      <c r="B5" s="9">
        <v>13</v>
      </c>
      <c r="C5" s="14">
        <v>10.38</v>
      </c>
      <c r="D5" s="22">
        <f aca="true" t="shared" si="0" ref="D5:D21">IF(C5&gt;=30,B5-11,B5-12)</f>
        <v>1</v>
      </c>
      <c r="E5" s="25">
        <f aca="true" t="shared" si="1" ref="E5:E21">IF(C5&gt;=30,C5-30,C5+30)</f>
        <v>40.38</v>
      </c>
    </row>
    <row r="6" spans="1:5" ht="12.75">
      <c r="A6">
        <v>2</v>
      </c>
      <c r="B6" s="9">
        <v>13</v>
      </c>
      <c r="C6" s="14">
        <v>10.2</v>
      </c>
      <c r="D6" s="22">
        <f t="shared" si="0"/>
        <v>1</v>
      </c>
      <c r="E6" s="25">
        <f t="shared" si="1"/>
        <v>40.2</v>
      </c>
    </row>
    <row r="7" spans="1:5" ht="12.75">
      <c r="A7">
        <v>3</v>
      </c>
      <c r="B7" s="9">
        <v>13</v>
      </c>
      <c r="C7" s="14">
        <v>3.41</v>
      </c>
      <c r="D7" s="22">
        <f t="shared" si="0"/>
        <v>1</v>
      </c>
      <c r="E7" s="25">
        <f t="shared" si="1"/>
        <v>33.41</v>
      </c>
    </row>
    <row r="8" spans="1:5" ht="12.75">
      <c r="A8">
        <v>4</v>
      </c>
      <c r="B8" s="9">
        <v>13</v>
      </c>
      <c r="C8" s="14">
        <v>10.19</v>
      </c>
      <c r="D8" s="22">
        <f t="shared" si="0"/>
        <v>1</v>
      </c>
      <c r="E8" s="25">
        <f t="shared" si="1"/>
        <v>40.19</v>
      </c>
    </row>
    <row r="9" spans="1:5" ht="12.75">
      <c r="A9">
        <v>5</v>
      </c>
      <c r="B9" s="9" t="s">
        <v>316</v>
      </c>
      <c r="C9" s="14" t="s">
        <v>317</v>
      </c>
      <c r="D9" s="22" t="e">
        <f t="shared" si="0"/>
        <v>#VALUE!</v>
      </c>
      <c r="E9" s="25" t="e">
        <f t="shared" si="1"/>
        <v>#VALUE!</v>
      </c>
    </row>
    <row r="10" spans="1:5" ht="12.75">
      <c r="A10">
        <v>6</v>
      </c>
      <c r="B10" s="9" t="s">
        <v>316</v>
      </c>
      <c r="C10" s="14" t="s">
        <v>317</v>
      </c>
      <c r="D10" s="22" t="e">
        <f t="shared" si="0"/>
        <v>#VALUE!</v>
      </c>
      <c r="E10" s="25" t="e">
        <f t="shared" si="1"/>
        <v>#VALUE!</v>
      </c>
    </row>
    <row r="11" spans="1:5" ht="12.75">
      <c r="A11">
        <v>7</v>
      </c>
      <c r="B11" s="9">
        <v>13</v>
      </c>
      <c r="C11" s="14">
        <v>0.05</v>
      </c>
      <c r="D11" s="22">
        <f t="shared" si="0"/>
        <v>1</v>
      </c>
      <c r="E11" s="25">
        <f t="shared" si="1"/>
        <v>30.05</v>
      </c>
    </row>
    <row r="12" spans="1:5" ht="12.75">
      <c r="A12">
        <v>8</v>
      </c>
      <c r="B12" s="9">
        <v>13</v>
      </c>
      <c r="C12" s="14">
        <v>5.39</v>
      </c>
      <c r="D12" s="22">
        <f t="shared" si="0"/>
        <v>1</v>
      </c>
      <c r="E12" s="25">
        <f t="shared" si="1"/>
        <v>35.39</v>
      </c>
    </row>
    <row r="13" spans="1:5" ht="12.75">
      <c r="A13">
        <v>9</v>
      </c>
      <c r="B13" s="9" t="s">
        <v>316</v>
      </c>
      <c r="C13" s="14" t="s">
        <v>317</v>
      </c>
      <c r="D13" s="22" t="e">
        <f t="shared" si="0"/>
        <v>#VALUE!</v>
      </c>
      <c r="E13" s="25" t="e">
        <f t="shared" si="1"/>
        <v>#VALUE!</v>
      </c>
    </row>
    <row r="14" spans="1:5" ht="12.75">
      <c r="A14">
        <v>10</v>
      </c>
      <c r="B14" s="9">
        <v>13</v>
      </c>
      <c r="C14" s="14">
        <v>3.33</v>
      </c>
      <c r="D14" s="22">
        <f t="shared" si="0"/>
        <v>1</v>
      </c>
      <c r="E14" s="25">
        <f t="shared" si="1"/>
        <v>33.33</v>
      </c>
    </row>
    <row r="15" spans="1:5" ht="12.75">
      <c r="A15">
        <v>11</v>
      </c>
      <c r="B15" s="9">
        <v>13</v>
      </c>
      <c r="C15" s="14">
        <v>6.09</v>
      </c>
      <c r="D15" s="22">
        <f t="shared" si="0"/>
        <v>1</v>
      </c>
      <c r="E15" s="25">
        <f t="shared" si="1"/>
        <v>36.09</v>
      </c>
    </row>
    <row r="16" spans="1:5" ht="12.75">
      <c r="A16">
        <v>12</v>
      </c>
      <c r="B16" s="9">
        <v>13</v>
      </c>
      <c r="C16" s="14">
        <v>3.46</v>
      </c>
      <c r="D16" s="22">
        <f t="shared" si="0"/>
        <v>1</v>
      </c>
      <c r="E16" s="25">
        <f t="shared" si="1"/>
        <v>33.46</v>
      </c>
    </row>
    <row r="17" spans="1:5" ht="12.75">
      <c r="A17">
        <v>13</v>
      </c>
      <c r="B17" s="9">
        <v>13</v>
      </c>
      <c r="C17" s="14">
        <v>0.23</v>
      </c>
      <c r="D17" s="22">
        <f t="shared" si="0"/>
        <v>1</v>
      </c>
      <c r="E17" s="25">
        <f t="shared" si="1"/>
        <v>30.23</v>
      </c>
    </row>
    <row r="18" spans="1:5" ht="12.75">
      <c r="A18">
        <v>14</v>
      </c>
      <c r="B18" s="9">
        <v>13</v>
      </c>
      <c r="C18" s="14">
        <v>7.03</v>
      </c>
      <c r="D18" s="22">
        <f t="shared" si="0"/>
        <v>1</v>
      </c>
      <c r="E18" s="25">
        <f t="shared" si="1"/>
        <v>37.03</v>
      </c>
    </row>
    <row r="19" spans="1:5" ht="12.75">
      <c r="A19">
        <v>15</v>
      </c>
      <c r="B19" s="9">
        <v>13</v>
      </c>
      <c r="C19" s="14">
        <v>2.06</v>
      </c>
      <c r="D19" s="22">
        <f>IF(C19&gt;=30,B19-11,B19-12)</f>
        <v>1</v>
      </c>
      <c r="E19" s="25">
        <f>IF(C19&gt;=30,C19-30,C19+30)</f>
        <v>32.06</v>
      </c>
    </row>
    <row r="20" spans="1:5" ht="12.75">
      <c r="A20">
        <v>16</v>
      </c>
      <c r="B20" s="9">
        <v>13</v>
      </c>
      <c r="C20" s="14">
        <v>3.4</v>
      </c>
      <c r="D20" s="22">
        <f t="shared" si="0"/>
        <v>1</v>
      </c>
      <c r="E20" s="25">
        <f t="shared" si="1"/>
        <v>33.4</v>
      </c>
    </row>
    <row r="21" spans="1:5" ht="12.75">
      <c r="A21">
        <v>17</v>
      </c>
      <c r="B21" s="9">
        <v>13</v>
      </c>
      <c r="C21" s="14">
        <v>9.39</v>
      </c>
      <c r="D21" s="22">
        <f t="shared" si="0"/>
        <v>1</v>
      </c>
      <c r="E21" s="25">
        <f t="shared" si="1"/>
        <v>39.39</v>
      </c>
    </row>
    <row r="22" spans="1:5" ht="12.75">
      <c r="A22">
        <v>18</v>
      </c>
      <c r="B22" s="9">
        <v>12</v>
      </c>
      <c r="C22" s="14">
        <v>59.06</v>
      </c>
      <c r="D22" s="22">
        <f aca="true" t="shared" si="2" ref="D22:D28">IF(C22&gt;=30,B22-11,B22-12)</f>
        <v>1</v>
      </c>
      <c r="E22" s="25">
        <f aca="true" t="shared" si="3" ref="E22:E28">IF(C22&gt;=30,C22-30,C22+30)</f>
        <v>29.060000000000002</v>
      </c>
    </row>
    <row r="23" spans="1:6" ht="12.75">
      <c r="A23">
        <v>19</v>
      </c>
      <c r="B23" s="9" t="s">
        <v>321</v>
      </c>
      <c r="C23" s="14" t="s">
        <v>321</v>
      </c>
      <c r="D23" s="22" t="e">
        <f>IF(C23&gt;=30,B23-11,B23-12)</f>
        <v>#VALUE!</v>
      </c>
      <c r="E23" s="25" t="e">
        <f>IF(C23&gt;=30,C23-30,C23+30)</f>
        <v>#VALUE!</v>
      </c>
      <c r="F23" t="s">
        <v>320</v>
      </c>
    </row>
    <row r="24" spans="1:5" ht="12.75">
      <c r="A24">
        <v>20</v>
      </c>
      <c r="B24" s="9">
        <v>12</v>
      </c>
      <c r="C24" s="14">
        <v>58.5</v>
      </c>
      <c r="D24" s="22">
        <f t="shared" si="2"/>
        <v>1</v>
      </c>
      <c r="E24" s="25">
        <f t="shared" si="3"/>
        <v>28.5</v>
      </c>
    </row>
    <row r="25" spans="1:5" ht="12.75">
      <c r="A25">
        <v>21</v>
      </c>
      <c r="B25" s="9">
        <v>13</v>
      </c>
      <c r="C25" s="14">
        <v>22.27</v>
      </c>
      <c r="D25" s="22">
        <f>IF(C25&gt;=30,B25-11,B25-12)</f>
        <v>1</v>
      </c>
      <c r="E25" s="25">
        <f>IF(C25&gt;=30,C25-30,C25+30)</f>
        <v>52.269999999999996</v>
      </c>
    </row>
    <row r="26" spans="1:5" ht="12.75">
      <c r="A26">
        <v>22</v>
      </c>
      <c r="B26" s="9">
        <v>13</v>
      </c>
      <c r="C26" s="14">
        <v>11.24</v>
      </c>
      <c r="D26" s="22">
        <f t="shared" si="2"/>
        <v>1</v>
      </c>
      <c r="E26" s="25">
        <f t="shared" si="3"/>
        <v>41.24</v>
      </c>
    </row>
    <row r="27" spans="1:5" ht="12.75">
      <c r="A27">
        <v>23</v>
      </c>
      <c r="B27" s="9">
        <v>13</v>
      </c>
      <c r="C27" s="14">
        <v>1.48</v>
      </c>
      <c r="D27" s="22">
        <f>IF(C27&gt;=30,B27-11,B27-12)</f>
        <v>1</v>
      </c>
      <c r="E27" s="25">
        <f>IF(C27&gt;=30,C27-30,C27+30)</f>
        <v>31.48</v>
      </c>
    </row>
    <row r="28" spans="1:5" ht="12.75">
      <c r="A28">
        <v>24</v>
      </c>
      <c r="B28" s="9">
        <v>13</v>
      </c>
      <c r="C28" s="14">
        <v>3.54</v>
      </c>
      <c r="D28" s="22">
        <f t="shared" si="2"/>
        <v>1</v>
      </c>
      <c r="E28" s="25">
        <f t="shared" si="3"/>
        <v>33.54</v>
      </c>
    </row>
    <row r="29" spans="1:5" ht="12.75">
      <c r="A29">
        <v>25</v>
      </c>
      <c r="B29" s="9">
        <v>12</v>
      </c>
      <c r="C29" s="14">
        <v>56.2</v>
      </c>
      <c r="D29" s="22">
        <f aca="true" t="shared" si="4" ref="D29:D40">IF(C29&gt;=30,B29-11,B29-12)</f>
        <v>1</v>
      </c>
      <c r="E29" s="25">
        <f aca="true" t="shared" si="5" ref="E29:E40">IF(C29&gt;=30,C29-30,C29+30)</f>
        <v>26.200000000000003</v>
      </c>
    </row>
    <row r="30" spans="1:5" ht="12.75">
      <c r="A30">
        <v>26</v>
      </c>
      <c r="B30" s="9">
        <v>13</v>
      </c>
      <c r="C30" s="14">
        <v>2.17</v>
      </c>
      <c r="D30" s="22">
        <f t="shared" si="4"/>
        <v>1</v>
      </c>
      <c r="E30" s="25">
        <f t="shared" si="5"/>
        <v>32.17</v>
      </c>
    </row>
    <row r="31" spans="1:5" ht="12.75">
      <c r="A31">
        <v>27</v>
      </c>
      <c r="B31" s="9">
        <v>14</v>
      </c>
      <c r="C31" s="14">
        <v>31.37</v>
      </c>
      <c r="D31" s="22">
        <f t="shared" si="4"/>
        <v>3</v>
      </c>
      <c r="E31" s="25">
        <f t="shared" si="5"/>
        <v>1.370000000000001</v>
      </c>
    </row>
    <row r="32" spans="1:5" ht="12.75">
      <c r="A32">
        <v>28</v>
      </c>
      <c r="B32" s="9">
        <v>13</v>
      </c>
      <c r="C32" s="14">
        <v>28.55</v>
      </c>
      <c r="D32" s="22">
        <f t="shared" si="4"/>
        <v>1</v>
      </c>
      <c r="E32" s="25">
        <f t="shared" si="5"/>
        <v>58.55</v>
      </c>
    </row>
    <row r="33" spans="1:5" ht="12.75">
      <c r="A33">
        <v>29</v>
      </c>
      <c r="B33" s="9">
        <v>13</v>
      </c>
      <c r="C33" s="14">
        <v>8.24</v>
      </c>
      <c r="D33" s="22">
        <f t="shared" si="4"/>
        <v>1</v>
      </c>
      <c r="E33" s="25">
        <f t="shared" si="5"/>
        <v>38.24</v>
      </c>
    </row>
    <row r="34" spans="1:5" ht="12.75">
      <c r="A34">
        <v>30</v>
      </c>
      <c r="B34" s="9">
        <v>13</v>
      </c>
      <c r="C34" s="14">
        <v>18.42</v>
      </c>
      <c r="D34" s="22">
        <f t="shared" si="4"/>
        <v>1</v>
      </c>
      <c r="E34" s="25">
        <f t="shared" si="5"/>
        <v>48.42</v>
      </c>
    </row>
    <row r="35" spans="1:5" ht="12.75">
      <c r="A35">
        <v>31</v>
      </c>
      <c r="B35" s="9">
        <v>13</v>
      </c>
      <c r="C35" s="14">
        <v>15.45</v>
      </c>
      <c r="D35" s="22">
        <f t="shared" si="4"/>
        <v>1</v>
      </c>
      <c r="E35" s="25">
        <f t="shared" si="5"/>
        <v>45.45</v>
      </c>
    </row>
    <row r="36" spans="1:5" ht="12.75">
      <c r="A36">
        <v>32</v>
      </c>
      <c r="B36" s="9">
        <v>13</v>
      </c>
      <c r="C36" s="14">
        <v>8.02</v>
      </c>
      <c r="D36" s="22">
        <f t="shared" si="4"/>
        <v>1</v>
      </c>
      <c r="E36" s="25">
        <f t="shared" si="5"/>
        <v>38.019999999999996</v>
      </c>
    </row>
    <row r="37" spans="1:5" ht="12.75">
      <c r="A37">
        <v>33</v>
      </c>
      <c r="B37" s="9">
        <v>13</v>
      </c>
      <c r="C37" s="14">
        <v>19.51</v>
      </c>
      <c r="D37" s="22">
        <f t="shared" si="4"/>
        <v>1</v>
      </c>
      <c r="E37" s="25">
        <f t="shared" si="5"/>
        <v>49.510000000000005</v>
      </c>
    </row>
    <row r="38" spans="1:5" ht="12.75">
      <c r="A38">
        <v>34</v>
      </c>
      <c r="B38" s="9">
        <v>13</v>
      </c>
      <c r="C38" s="14">
        <v>9.21</v>
      </c>
      <c r="D38" s="22">
        <f t="shared" si="4"/>
        <v>1</v>
      </c>
      <c r="E38" s="25">
        <f t="shared" si="5"/>
        <v>39.21</v>
      </c>
    </row>
    <row r="39" spans="1:5" ht="12.75">
      <c r="A39">
        <v>35</v>
      </c>
      <c r="B39" s="9">
        <v>13</v>
      </c>
      <c r="C39" s="14">
        <v>16.24</v>
      </c>
      <c r="D39" s="22">
        <f t="shared" si="4"/>
        <v>1</v>
      </c>
      <c r="E39" s="25">
        <f t="shared" si="5"/>
        <v>46.239999999999995</v>
      </c>
    </row>
    <row r="40" spans="1:6" ht="12.75">
      <c r="A40">
        <v>36</v>
      </c>
      <c r="B40" s="9" t="s">
        <v>321</v>
      </c>
      <c r="C40" s="14" t="s">
        <v>321</v>
      </c>
      <c r="D40" s="22" t="e">
        <f t="shared" si="4"/>
        <v>#VALUE!</v>
      </c>
      <c r="E40" s="25" t="e">
        <f t="shared" si="5"/>
        <v>#VALUE!</v>
      </c>
      <c r="F40" t="s">
        <v>320</v>
      </c>
    </row>
    <row r="41" spans="1:5" ht="12.75">
      <c r="A41">
        <v>37</v>
      </c>
      <c r="B41" s="9" t="s">
        <v>316</v>
      </c>
      <c r="C41" s="14" t="s">
        <v>317</v>
      </c>
      <c r="D41" s="22" t="e">
        <f aca="true" t="shared" si="6" ref="D41:D54">IF(C41&gt;=30,B41-11,B41-12)</f>
        <v>#VALUE!</v>
      </c>
      <c r="E41" s="25" t="e">
        <f aca="true" t="shared" si="7" ref="E41:E54">IF(C41&gt;=30,C41-30,C41+30)</f>
        <v>#VALUE!</v>
      </c>
    </row>
    <row r="42" spans="1:5" ht="12.75">
      <c r="A42">
        <v>38</v>
      </c>
      <c r="B42" s="9">
        <v>13</v>
      </c>
      <c r="C42" s="14">
        <v>13.27</v>
      </c>
      <c r="D42" s="22">
        <f t="shared" si="6"/>
        <v>1</v>
      </c>
      <c r="E42" s="25">
        <f t="shared" si="7"/>
        <v>43.269999999999996</v>
      </c>
    </row>
    <row r="43" spans="1:5" ht="12.75">
      <c r="A43">
        <v>39</v>
      </c>
      <c r="B43" s="9">
        <v>13</v>
      </c>
      <c r="C43" s="14">
        <v>0.23</v>
      </c>
      <c r="D43" s="22">
        <f t="shared" si="6"/>
        <v>1</v>
      </c>
      <c r="E43" s="25">
        <f t="shared" si="7"/>
        <v>30.23</v>
      </c>
    </row>
    <row r="44" spans="1:5" ht="12.75">
      <c r="A44">
        <v>40</v>
      </c>
      <c r="B44" s="9">
        <v>13</v>
      </c>
      <c r="C44" s="14">
        <v>5.05</v>
      </c>
      <c r="D44" s="22">
        <f t="shared" si="6"/>
        <v>1</v>
      </c>
      <c r="E44" s="25">
        <f t="shared" si="7"/>
        <v>35.05</v>
      </c>
    </row>
    <row r="45" spans="1:5" ht="12.75">
      <c r="A45">
        <v>41</v>
      </c>
      <c r="B45" s="9" t="s">
        <v>316</v>
      </c>
      <c r="C45" s="14" t="s">
        <v>317</v>
      </c>
      <c r="D45" s="22" t="e">
        <f t="shared" si="6"/>
        <v>#VALUE!</v>
      </c>
      <c r="E45" s="25" t="e">
        <f t="shared" si="7"/>
        <v>#VALUE!</v>
      </c>
    </row>
    <row r="46" spans="1:5" ht="12.75">
      <c r="A46">
        <v>42</v>
      </c>
      <c r="B46" s="9">
        <v>13</v>
      </c>
      <c r="C46" s="14">
        <v>42.35</v>
      </c>
      <c r="D46" s="22">
        <f t="shared" si="6"/>
        <v>2</v>
      </c>
      <c r="E46" s="25">
        <f t="shared" si="7"/>
        <v>12.350000000000001</v>
      </c>
    </row>
    <row r="47" spans="1:5" ht="12.75">
      <c r="A47">
        <v>43</v>
      </c>
      <c r="B47" s="9" t="s">
        <v>316</v>
      </c>
      <c r="C47" s="14" t="s">
        <v>317</v>
      </c>
      <c r="D47" s="22" t="e">
        <f t="shared" si="6"/>
        <v>#VALUE!</v>
      </c>
      <c r="E47" s="25" t="e">
        <f t="shared" si="7"/>
        <v>#VALUE!</v>
      </c>
    </row>
    <row r="48" spans="1:5" ht="12.75">
      <c r="A48">
        <v>44</v>
      </c>
      <c r="B48" s="9">
        <v>12</v>
      </c>
      <c r="C48" s="14">
        <v>59.03</v>
      </c>
      <c r="D48" s="22">
        <f t="shared" si="6"/>
        <v>1</v>
      </c>
      <c r="E48" s="25">
        <f t="shared" si="7"/>
        <v>29.03</v>
      </c>
    </row>
    <row r="49" spans="1:5" ht="12.75">
      <c r="A49">
        <v>45</v>
      </c>
      <c r="B49" s="9">
        <v>13</v>
      </c>
      <c r="C49" s="14">
        <v>8.04</v>
      </c>
      <c r="D49" s="22">
        <f t="shared" si="6"/>
        <v>1</v>
      </c>
      <c r="E49" s="25">
        <f t="shared" si="7"/>
        <v>38.04</v>
      </c>
    </row>
    <row r="50" spans="1:5" ht="12.75">
      <c r="A50">
        <v>46</v>
      </c>
      <c r="B50" s="9">
        <v>13</v>
      </c>
      <c r="C50" s="14">
        <v>2.59</v>
      </c>
      <c r="D50" s="22">
        <f t="shared" si="6"/>
        <v>1</v>
      </c>
      <c r="E50" s="25">
        <f t="shared" si="7"/>
        <v>32.59</v>
      </c>
    </row>
    <row r="51" spans="1:5" ht="12.75">
      <c r="A51">
        <v>47</v>
      </c>
      <c r="B51" s="9">
        <v>13</v>
      </c>
      <c r="C51" s="14">
        <v>10.18</v>
      </c>
      <c r="D51" s="22">
        <f t="shared" si="6"/>
        <v>1</v>
      </c>
      <c r="E51" s="25">
        <f t="shared" si="7"/>
        <v>40.18</v>
      </c>
    </row>
    <row r="52" spans="1:5" ht="12.75">
      <c r="A52">
        <v>48</v>
      </c>
      <c r="B52" s="9">
        <v>13</v>
      </c>
      <c r="C52" s="14">
        <v>8.06</v>
      </c>
      <c r="D52" s="22">
        <f t="shared" si="6"/>
        <v>1</v>
      </c>
      <c r="E52" s="25">
        <f t="shared" si="7"/>
        <v>38.06</v>
      </c>
    </row>
    <row r="53" spans="1:5" ht="12.75">
      <c r="A53">
        <v>49</v>
      </c>
      <c r="B53" s="9">
        <v>13</v>
      </c>
      <c r="C53" s="14">
        <v>10.16</v>
      </c>
      <c r="D53" s="22">
        <f t="shared" si="6"/>
        <v>1</v>
      </c>
      <c r="E53" s="25">
        <f t="shared" si="7"/>
        <v>40.16</v>
      </c>
    </row>
    <row r="54" spans="1:5" ht="12.75">
      <c r="A54">
        <v>50</v>
      </c>
      <c r="B54" s="9">
        <v>13</v>
      </c>
      <c r="C54" s="14">
        <v>11.39</v>
      </c>
      <c r="D54" s="22">
        <f t="shared" si="6"/>
        <v>1</v>
      </c>
      <c r="E54" s="25">
        <f t="shared" si="7"/>
        <v>41.39</v>
      </c>
    </row>
    <row r="55" spans="1:5" ht="12.75">
      <c r="A55">
        <v>51</v>
      </c>
      <c r="B55" s="9">
        <v>13</v>
      </c>
      <c r="C55" s="14">
        <v>1.37</v>
      </c>
      <c r="D55" s="22">
        <f aca="true" t="shared" si="8" ref="D55:D68">IF(C55&gt;=30,B55-11,B55-12)</f>
        <v>1</v>
      </c>
      <c r="E55" s="25">
        <f aca="true" t="shared" si="9" ref="E55:E68">IF(C55&gt;=30,C55-30,C55+30)</f>
        <v>31.37</v>
      </c>
    </row>
    <row r="56" spans="1:5" ht="12.75">
      <c r="A56">
        <v>52</v>
      </c>
      <c r="B56" s="9">
        <v>13</v>
      </c>
      <c r="C56" s="14">
        <v>30.3</v>
      </c>
      <c r="D56" s="22">
        <f t="shared" si="8"/>
        <v>2</v>
      </c>
      <c r="E56" s="25">
        <f t="shared" si="9"/>
        <v>0.3000000000000007</v>
      </c>
    </row>
    <row r="57" spans="1:5" ht="12.75">
      <c r="A57">
        <v>53</v>
      </c>
      <c r="B57" s="9">
        <v>13</v>
      </c>
      <c r="C57" s="14">
        <v>12.54</v>
      </c>
      <c r="D57" s="22">
        <f t="shared" si="8"/>
        <v>1</v>
      </c>
      <c r="E57" s="25">
        <f t="shared" si="9"/>
        <v>42.54</v>
      </c>
    </row>
    <row r="58" spans="1:5" ht="12.75">
      <c r="A58">
        <v>54</v>
      </c>
      <c r="B58" s="9">
        <v>13</v>
      </c>
      <c r="C58" s="14">
        <v>12.01</v>
      </c>
      <c r="D58" s="22">
        <f t="shared" si="8"/>
        <v>1</v>
      </c>
      <c r="E58" s="25">
        <f t="shared" si="9"/>
        <v>42.01</v>
      </c>
    </row>
    <row r="59" spans="1:5" ht="12.75">
      <c r="A59">
        <v>55</v>
      </c>
      <c r="B59" s="9">
        <v>13</v>
      </c>
      <c r="C59" s="14">
        <v>4.14</v>
      </c>
      <c r="D59" s="22">
        <f t="shared" si="8"/>
        <v>1</v>
      </c>
      <c r="E59" s="25">
        <f t="shared" si="9"/>
        <v>34.14</v>
      </c>
    </row>
    <row r="60" spans="1:5" ht="12.75">
      <c r="A60">
        <v>56</v>
      </c>
      <c r="B60" s="9">
        <v>13</v>
      </c>
      <c r="C60" s="14">
        <v>12.03</v>
      </c>
      <c r="D60" s="22">
        <f t="shared" si="8"/>
        <v>1</v>
      </c>
      <c r="E60" s="25">
        <f t="shared" si="9"/>
        <v>42.03</v>
      </c>
    </row>
    <row r="61" spans="1:5" ht="12.75">
      <c r="A61">
        <v>57</v>
      </c>
      <c r="B61" s="9">
        <v>13</v>
      </c>
      <c r="C61" s="14">
        <v>33.14</v>
      </c>
      <c r="D61" s="22">
        <f t="shared" si="8"/>
        <v>2</v>
      </c>
      <c r="E61" s="25">
        <f t="shared" si="9"/>
        <v>3.1400000000000006</v>
      </c>
    </row>
    <row r="62" spans="1:5" ht="12.75">
      <c r="A62">
        <v>58</v>
      </c>
      <c r="B62" s="9">
        <v>13</v>
      </c>
      <c r="C62" s="14">
        <v>3.46</v>
      </c>
      <c r="D62" s="22">
        <f t="shared" si="8"/>
        <v>1</v>
      </c>
      <c r="E62" s="25">
        <f t="shared" si="9"/>
        <v>33.46</v>
      </c>
    </row>
    <row r="63" spans="1:5" ht="12.75">
      <c r="A63">
        <v>59</v>
      </c>
      <c r="B63" s="9" t="s">
        <v>318</v>
      </c>
      <c r="C63" s="14" t="s">
        <v>319</v>
      </c>
      <c r="D63" s="22" t="e">
        <f t="shared" si="8"/>
        <v>#VALUE!</v>
      </c>
      <c r="E63" s="25" t="e">
        <f t="shared" si="9"/>
        <v>#VALUE!</v>
      </c>
    </row>
    <row r="64" spans="1:5" ht="12.75">
      <c r="A64">
        <v>60</v>
      </c>
      <c r="B64" s="9">
        <v>13</v>
      </c>
      <c r="C64" s="14">
        <v>29.47</v>
      </c>
      <c r="D64" s="22">
        <f t="shared" si="8"/>
        <v>1</v>
      </c>
      <c r="E64" s="25">
        <f t="shared" si="9"/>
        <v>59.47</v>
      </c>
    </row>
    <row r="65" spans="1:5" ht="12.75">
      <c r="A65">
        <v>61</v>
      </c>
      <c r="B65" s="9">
        <v>13</v>
      </c>
      <c r="C65" s="14">
        <v>17.1</v>
      </c>
      <c r="D65" s="22">
        <f t="shared" si="8"/>
        <v>1</v>
      </c>
      <c r="E65" s="25">
        <f t="shared" si="9"/>
        <v>47.1</v>
      </c>
    </row>
    <row r="66" spans="1:5" ht="12.75">
      <c r="A66">
        <v>62</v>
      </c>
      <c r="B66" s="9">
        <v>13</v>
      </c>
      <c r="C66" s="14">
        <v>4.25</v>
      </c>
      <c r="D66" s="22">
        <f t="shared" si="8"/>
        <v>1</v>
      </c>
      <c r="E66" s="25">
        <f t="shared" si="9"/>
        <v>34.25</v>
      </c>
    </row>
    <row r="67" spans="1:5" ht="12.75">
      <c r="A67">
        <v>63</v>
      </c>
      <c r="B67" s="9">
        <v>13</v>
      </c>
      <c r="C67" s="14">
        <v>5.29</v>
      </c>
      <c r="D67" s="22">
        <f t="shared" si="8"/>
        <v>1</v>
      </c>
      <c r="E67" s="25">
        <f t="shared" si="9"/>
        <v>35.29</v>
      </c>
    </row>
    <row r="68" spans="1:5" ht="12.75">
      <c r="A68">
        <v>64</v>
      </c>
      <c r="B68" s="9">
        <v>13</v>
      </c>
      <c r="C68" s="14">
        <v>19.31</v>
      </c>
      <c r="D68" s="22">
        <f t="shared" si="8"/>
        <v>1</v>
      </c>
      <c r="E68" s="25">
        <f t="shared" si="9"/>
        <v>49.31</v>
      </c>
    </row>
    <row r="69" spans="1:5" ht="12.75">
      <c r="A69">
        <v>65</v>
      </c>
      <c r="B69" s="9">
        <v>13</v>
      </c>
      <c r="C69" s="14">
        <v>17.59</v>
      </c>
      <c r="D69" s="22">
        <f aca="true" t="shared" si="10" ref="D69:D94">IF(C69&gt;=30,B69-11,B69-12)</f>
        <v>1</v>
      </c>
      <c r="E69" s="25">
        <f aca="true" t="shared" si="11" ref="E69:E94">IF(C69&gt;=30,C69-30,C69+30)</f>
        <v>47.59</v>
      </c>
    </row>
    <row r="70" spans="1:5" ht="12.75">
      <c r="A70">
        <v>66</v>
      </c>
      <c r="B70" s="9">
        <v>13</v>
      </c>
      <c r="C70" s="14">
        <v>15.29</v>
      </c>
      <c r="D70" s="22">
        <f t="shared" si="10"/>
        <v>1</v>
      </c>
      <c r="E70" s="25">
        <f t="shared" si="11"/>
        <v>45.29</v>
      </c>
    </row>
    <row r="71" spans="1:5" ht="12.75">
      <c r="A71">
        <v>67</v>
      </c>
      <c r="B71" s="9">
        <v>13</v>
      </c>
      <c r="C71" s="14">
        <v>10.29</v>
      </c>
      <c r="D71" s="22">
        <f t="shared" si="10"/>
        <v>1</v>
      </c>
      <c r="E71" s="25">
        <f t="shared" si="11"/>
        <v>40.29</v>
      </c>
    </row>
    <row r="72" spans="1:5" ht="12.75">
      <c r="A72">
        <v>68</v>
      </c>
      <c r="B72" s="9">
        <v>13</v>
      </c>
      <c r="C72" s="14">
        <v>11</v>
      </c>
      <c r="D72" s="22">
        <f t="shared" si="10"/>
        <v>1</v>
      </c>
      <c r="E72" s="25">
        <f t="shared" si="11"/>
        <v>41</v>
      </c>
    </row>
    <row r="73" spans="1:5" ht="12.75">
      <c r="A73">
        <v>69</v>
      </c>
      <c r="B73" s="9">
        <v>13</v>
      </c>
      <c r="C73" s="14">
        <v>31.14</v>
      </c>
      <c r="D73" s="22">
        <f t="shared" si="10"/>
        <v>2</v>
      </c>
      <c r="E73" s="25">
        <f t="shared" si="11"/>
        <v>1.1400000000000006</v>
      </c>
    </row>
    <row r="74" spans="1:5" ht="12.75">
      <c r="A74">
        <v>70</v>
      </c>
      <c r="B74" s="9">
        <v>13</v>
      </c>
      <c r="C74" s="14">
        <v>1.49</v>
      </c>
      <c r="D74" s="22">
        <f t="shared" si="10"/>
        <v>1</v>
      </c>
      <c r="E74" s="25">
        <f t="shared" si="11"/>
        <v>31.49</v>
      </c>
    </row>
    <row r="75" spans="1:5" ht="12.75">
      <c r="A75">
        <v>71</v>
      </c>
      <c r="B75" s="9">
        <v>13</v>
      </c>
      <c r="C75" s="14">
        <v>8.18</v>
      </c>
      <c r="D75" s="22">
        <f t="shared" si="10"/>
        <v>1</v>
      </c>
      <c r="E75" s="25">
        <f t="shared" si="11"/>
        <v>38.18</v>
      </c>
    </row>
    <row r="76" spans="1:5" ht="12.75">
      <c r="A76">
        <v>72</v>
      </c>
      <c r="B76" s="9">
        <v>13</v>
      </c>
      <c r="C76" s="14">
        <v>5.06</v>
      </c>
      <c r="D76" s="22">
        <f t="shared" si="10"/>
        <v>1</v>
      </c>
      <c r="E76" s="25">
        <f t="shared" si="11"/>
        <v>35.06</v>
      </c>
    </row>
    <row r="77" spans="1:5" ht="12.75">
      <c r="A77">
        <v>73</v>
      </c>
      <c r="B77" s="9">
        <v>13</v>
      </c>
      <c r="C77" s="14">
        <v>7.24</v>
      </c>
      <c r="D77" s="22">
        <f t="shared" si="10"/>
        <v>1</v>
      </c>
      <c r="E77" s="25">
        <f t="shared" si="11"/>
        <v>37.24</v>
      </c>
    </row>
    <row r="78" spans="1:5" ht="12.75">
      <c r="A78">
        <v>74</v>
      </c>
      <c r="B78" s="9">
        <v>13</v>
      </c>
      <c r="C78" s="14">
        <v>0.28</v>
      </c>
      <c r="D78" s="22">
        <f t="shared" si="10"/>
        <v>1</v>
      </c>
      <c r="E78" s="25">
        <f t="shared" si="11"/>
        <v>30.28</v>
      </c>
    </row>
    <row r="79" spans="1:5" ht="12.75">
      <c r="A79">
        <v>75</v>
      </c>
      <c r="B79" s="9">
        <v>13</v>
      </c>
      <c r="C79" s="14">
        <v>7.59</v>
      </c>
      <c r="D79" s="22">
        <f t="shared" si="10"/>
        <v>1</v>
      </c>
      <c r="E79" s="25">
        <f t="shared" si="11"/>
        <v>37.59</v>
      </c>
    </row>
    <row r="80" spans="1:5" ht="12.75">
      <c r="A80">
        <v>76</v>
      </c>
      <c r="B80" s="9">
        <v>13</v>
      </c>
      <c r="C80" s="14">
        <v>15.3</v>
      </c>
      <c r="D80" s="22">
        <f t="shared" si="10"/>
        <v>1</v>
      </c>
      <c r="E80" s="25">
        <f t="shared" si="11"/>
        <v>45.3</v>
      </c>
    </row>
    <row r="81" spans="1:5" ht="12.75">
      <c r="A81">
        <v>77</v>
      </c>
      <c r="B81" s="9">
        <v>13</v>
      </c>
      <c r="C81" s="14">
        <v>9.26</v>
      </c>
      <c r="D81" s="22">
        <f t="shared" si="10"/>
        <v>1</v>
      </c>
      <c r="E81" s="25">
        <f t="shared" si="11"/>
        <v>39.26</v>
      </c>
    </row>
    <row r="82" spans="1:5" ht="12.75">
      <c r="A82">
        <v>78</v>
      </c>
      <c r="B82" s="9">
        <v>13</v>
      </c>
      <c r="C82" s="14">
        <v>4.33</v>
      </c>
      <c r="D82" s="22">
        <f t="shared" si="10"/>
        <v>1</v>
      </c>
      <c r="E82" s="25">
        <f t="shared" si="11"/>
        <v>34.33</v>
      </c>
    </row>
    <row r="83" spans="1:5" ht="12.75">
      <c r="A83">
        <v>79</v>
      </c>
      <c r="B83" s="9">
        <v>13</v>
      </c>
      <c r="C83" s="14">
        <v>19.02</v>
      </c>
      <c r="D83" s="22">
        <f t="shared" si="10"/>
        <v>1</v>
      </c>
      <c r="E83" s="25">
        <f t="shared" si="11"/>
        <v>49.019999999999996</v>
      </c>
    </row>
    <row r="84" spans="1:5" ht="12.75">
      <c r="A84">
        <v>80</v>
      </c>
      <c r="B84" s="9">
        <v>13</v>
      </c>
      <c r="C84" s="14">
        <v>7.02</v>
      </c>
      <c r="D84" s="22">
        <f t="shared" si="10"/>
        <v>1</v>
      </c>
      <c r="E84" s="25">
        <f t="shared" si="11"/>
        <v>37.019999999999996</v>
      </c>
    </row>
    <row r="85" spans="1:5" ht="12.75">
      <c r="A85">
        <v>81</v>
      </c>
      <c r="B85" s="9">
        <v>13</v>
      </c>
      <c r="C85" s="14">
        <v>30.39</v>
      </c>
      <c r="D85" s="22">
        <f t="shared" si="10"/>
        <v>2</v>
      </c>
      <c r="E85" s="25">
        <f t="shared" si="11"/>
        <v>0.39000000000000057</v>
      </c>
    </row>
    <row r="86" spans="1:5" ht="12.75">
      <c r="A86">
        <v>82</v>
      </c>
      <c r="B86" s="9">
        <v>13</v>
      </c>
      <c r="C86" s="14">
        <v>4.47</v>
      </c>
      <c r="D86" s="22">
        <f t="shared" si="10"/>
        <v>1</v>
      </c>
      <c r="E86" s="25">
        <f t="shared" si="11"/>
        <v>34.47</v>
      </c>
    </row>
    <row r="87" spans="1:5" ht="12.75">
      <c r="A87">
        <v>83</v>
      </c>
      <c r="B87" s="9">
        <v>13</v>
      </c>
      <c r="C87" s="14">
        <v>10.4</v>
      </c>
      <c r="D87" s="22">
        <f t="shared" si="10"/>
        <v>1</v>
      </c>
      <c r="E87" s="25">
        <f t="shared" si="11"/>
        <v>40.4</v>
      </c>
    </row>
    <row r="88" spans="1:5" ht="12.75">
      <c r="A88">
        <v>84</v>
      </c>
      <c r="B88" s="9" t="s">
        <v>316</v>
      </c>
      <c r="C88" s="14" t="s">
        <v>317</v>
      </c>
      <c r="D88" s="22" t="e">
        <f t="shared" si="10"/>
        <v>#VALUE!</v>
      </c>
      <c r="E88" s="25" t="e">
        <f t="shared" si="11"/>
        <v>#VALUE!</v>
      </c>
    </row>
    <row r="89" spans="1:5" ht="12.75">
      <c r="A89">
        <v>85</v>
      </c>
      <c r="B89" s="9">
        <v>13</v>
      </c>
      <c r="C89" s="14">
        <v>23.35</v>
      </c>
      <c r="D89" s="22">
        <f t="shared" si="10"/>
        <v>1</v>
      </c>
      <c r="E89" s="25">
        <f t="shared" si="11"/>
        <v>53.35</v>
      </c>
    </row>
    <row r="90" spans="1:5" ht="12.75">
      <c r="A90">
        <v>86</v>
      </c>
      <c r="B90" s="9">
        <v>13</v>
      </c>
      <c r="C90" s="14">
        <v>8</v>
      </c>
      <c r="D90" s="22">
        <f t="shared" si="10"/>
        <v>1</v>
      </c>
      <c r="E90" s="25">
        <f t="shared" si="11"/>
        <v>38</v>
      </c>
    </row>
    <row r="91" spans="1:5" ht="12.75">
      <c r="A91">
        <v>87</v>
      </c>
      <c r="B91" s="9" t="s">
        <v>321</v>
      </c>
      <c r="C91" s="14" t="s">
        <v>321</v>
      </c>
      <c r="D91" s="22" t="e">
        <f t="shared" si="10"/>
        <v>#VALUE!</v>
      </c>
      <c r="E91" s="25" t="e">
        <f t="shared" si="11"/>
        <v>#VALUE!</v>
      </c>
    </row>
    <row r="92" spans="1:5" ht="12.75">
      <c r="A92">
        <v>88</v>
      </c>
      <c r="B92" s="9">
        <v>13</v>
      </c>
      <c r="C92" s="14">
        <v>9.26</v>
      </c>
      <c r="D92" s="22">
        <f t="shared" si="10"/>
        <v>1</v>
      </c>
      <c r="E92" s="25">
        <f t="shared" si="11"/>
        <v>39.26</v>
      </c>
    </row>
    <row r="93" spans="1:5" ht="12.75">
      <c r="A93">
        <v>89</v>
      </c>
      <c r="B93" s="9">
        <v>13</v>
      </c>
      <c r="C93" s="14">
        <v>9.38</v>
      </c>
      <c r="D93" s="22">
        <f t="shared" si="10"/>
        <v>1</v>
      </c>
      <c r="E93" s="25">
        <f t="shared" si="11"/>
        <v>39.38</v>
      </c>
    </row>
    <row r="94" spans="1:5" ht="12.75">
      <c r="A94">
        <v>90</v>
      </c>
      <c r="B94" s="9">
        <v>13</v>
      </c>
      <c r="C94" s="14">
        <v>18.34</v>
      </c>
      <c r="D94" s="22">
        <f t="shared" si="10"/>
        <v>1</v>
      </c>
      <c r="E94" s="25">
        <f t="shared" si="11"/>
        <v>48.34</v>
      </c>
    </row>
    <row r="95" spans="1:5" ht="12.75">
      <c r="A95">
        <v>91</v>
      </c>
      <c r="B95" s="9">
        <v>13</v>
      </c>
      <c r="C95" s="14">
        <v>4.18</v>
      </c>
      <c r="D95" s="22">
        <f aca="true" t="shared" si="12" ref="D95:D106">IF(C95&gt;=30,B95-11,B95-12)</f>
        <v>1</v>
      </c>
      <c r="E95" s="25">
        <f aca="true" t="shared" si="13" ref="E95:E100">IF(C95&gt;=30,C95-30,C95+30)</f>
        <v>34.18</v>
      </c>
    </row>
    <row r="96" spans="1:5" ht="12.75">
      <c r="A96">
        <v>92</v>
      </c>
      <c r="B96" s="9">
        <v>13</v>
      </c>
      <c r="C96" s="14">
        <v>1.37</v>
      </c>
      <c r="D96" s="22">
        <f t="shared" si="12"/>
        <v>1</v>
      </c>
      <c r="E96" s="25">
        <f t="shared" si="13"/>
        <v>31.37</v>
      </c>
    </row>
    <row r="97" spans="1:5" ht="12.75">
      <c r="A97">
        <v>93</v>
      </c>
      <c r="B97" s="9">
        <v>13</v>
      </c>
      <c r="C97" s="14">
        <v>8.24</v>
      </c>
      <c r="D97" s="22">
        <f t="shared" si="12"/>
        <v>1</v>
      </c>
      <c r="E97" s="25">
        <f t="shared" si="13"/>
        <v>38.24</v>
      </c>
    </row>
    <row r="98" spans="1:5" ht="12.75">
      <c r="A98">
        <v>94</v>
      </c>
      <c r="B98" s="9">
        <v>13</v>
      </c>
      <c r="C98" s="14">
        <v>13.25</v>
      </c>
      <c r="D98" s="22">
        <f t="shared" si="12"/>
        <v>1</v>
      </c>
      <c r="E98" s="25">
        <f t="shared" si="13"/>
        <v>43.25</v>
      </c>
    </row>
    <row r="99" spans="1:5" ht="12.75">
      <c r="A99">
        <v>95</v>
      </c>
      <c r="B99" s="9">
        <v>13</v>
      </c>
      <c r="C99" s="14">
        <v>12.24</v>
      </c>
      <c r="D99" s="22">
        <f t="shared" si="12"/>
        <v>1</v>
      </c>
      <c r="E99" s="25">
        <f t="shared" si="13"/>
        <v>42.24</v>
      </c>
    </row>
    <row r="100" spans="1:5" ht="12.75">
      <c r="A100">
        <v>96</v>
      </c>
      <c r="B100" s="9">
        <v>13</v>
      </c>
      <c r="C100" s="14">
        <v>13.23</v>
      </c>
      <c r="D100" s="22">
        <f t="shared" si="12"/>
        <v>1</v>
      </c>
      <c r="E100" s="25">
        <f t="shared" si="13"/>
        <v>43.230000000000004</v>
      </c>
    </row>
    <row r="101" spans="1:5" s="67" customFormat="1" ht="12.75">
      <c r="A101" s="67">
        <v>97</v>
      </c>
      <c r="B101" s="68">
        <v>13</v>
      </c>
      <c r="C101" s="69">
        <v>37</v>
      </c>
      <c r="D101" s="70">
        <f t="shared" si="12"/>
        <v>2</v>
      </c>
      <c r="E101" s="71">
        <f aca="true" t="shared" si="14" ref="E101:E134">IF(C101&gt;=30,C101-30,C101+30)</f>
        <v>7</v>
      </c>
    </row>
    <row r="102" spans="1:5" s="67" customFormat="1" ht="12.75">
      <c r="A102" s="67">
        <v>98</v>
      </c>
      <c r="B102" s="68">
        <v>14</v>
      </c>
      <c r="C102" s="69">
        <v>38</v>
      </c>
      <c r="D102" s="70">
        <f t="shared" si="12"/>
        <v>3</v>
      </c>
      <c r="E102" s="71">
        <f t="shared" si="14"/>
        <v>8</v>
      </c>
    </row>
    <row r="103" spans="1:5" s="67" customFormat="1" ht="12.75">
      <c r="A103" s="67">
        <v>99</v>
      </c>
      <c r="B103" s="68">
        <v>15</v>
      </c>
      <c r="C103" s="69">
        <v>39</v>
      </c>
      <c r="D103" s="70">
        <f t="shared" si="12"/>
        <v>4</v>
      </c>
      <c r="E103" s="71">
        <f t="shared" si="14"/>
        <v>9</v>
      </c>
    </row>
    <row r="104" spans="1:5" s="67" customFormat="1" ht="12.75">
      <c r="A104" s="67">
        <v>100</v>
      </c>
      <c r="B104" s="68">
        <v>16</v>
      </c>
      <c r="C104" s="69">
        <v>40</v>
      </c>
      <c r="D104" s="70">
        <f t="shared" si="12"/>
        <v>5</v>
      </c>
      <c r="E104" s="71">
        <f t="shared" si="14"/>
        <v>10</v>
      </c>
    </row>
    <row r="105" spans="1:5" s="67" customFormat="1" ht="12.75">
      <c r="A105" s="67">
        <v>101</v>
      </c>
      <c r="B105" s="68">
        <v>17</v>
      </c>
      <c r="C105" s="69">
        <v>36</v>
      </c>
      <c r="D105" s="70">
        <f t="shared" si="12"/>
        <v>6</v>
      </c>
      <c r="E105" s="71">
        <v>11</v>
      </c>
    </row>
    <row r="106" spans="1:5" s="67" customFormat="1" ht="12.75">
      <c r="A106" s="67">
        <v>102</v>
      </c>
      <c r="B106" s="68">
        <v>18</v>
      </c>
      <c r="C106" s="69">
        <v>37</v>
      </c>
      <c r="D106" s="70">
        <f t="shared" si="12"/>
        <v>7</v>
      </c>
      <c r="E106" s="71">
        <v>12</v>
      </c>
    </row>
    <row r="107" spans="1:5" s="67" customFormat="1" ht="12.75">
      <c r="A107" s="67">
        <v>103</v>
      </c>
      <c r="B107" s="68">
        <v>19</v>
      </c>
      <c r="C107" s="69">
        <v>38</v>
      </c>
      <c r="D107" s="70">
        <f aca="true" t="shared" si="15" ref="D107:D134">IF(C107&gt;=30,B107-11,B107-12)</f>
        <v>8</v>
      </c>
      <c r="E107" s="71">
        <v>13</v>
      </c>
    </row>
    <row r="108" spans="1:5" s="67" customFormat="1" ht="12.75">
      <c r="A108" s="67">
        <v>104</v>
      </c>
      <c r="B108" s="68">
        <v>20</v>
      </c>
      <c r="C108" s="69">
        <v>39</v>
      </c>
      <c r="D108" s="70">
        <f t="shared" si="15"/>
        <v>9</v>
      </c>
      <c r="E108" s="71">
        <v>14</v>
      </c>
    </row>
    <row r="109" spans="1:5" s="67" customFormat="1" ht="12.75">
      <c r="A109" s="67">
        <v>105</v>
      </c>
      <c r="B109" s="68">
        <v>12</v>
      </c>
      <c r="C109" s="69">
        <v>40</v>
      </c>
      <c r="D109" s="70">
        <f t="shared" si="15"/>
        <v>1</v>
      </c>
      <c r="E109" s="71">
        <v>15</v>
      </c>
    </row>
    <row r="110" spans="1:5" s="67" customFormat="1" ht="12.75">
      <c r="A110" s="67">
        <v>106</v>
      </c>
      <c r="B110" s="68">
        <v>12</v>
      </c>
      <c r="C110" s="69">
        <v>41</v>
      </c>
      <c r="D110" s="70">
        <f t="shared" si="15"/>
        <v>1</v>
      </c>
      <c r="E110" s="71">
        <v>16</v>
      </c>
    </row>
    <row r="111" spans="1:5" s="67" customFormat="1" ht="12.75">
      <c r="A111" s="67">
        <v>107</v>
      </c>
      <c r="B111" s="68">
        <v>12</v>
      </c>
      <c r="C111" s="69">
        <v>42</v>
      </c>
      <c r="D111" s="70">
        <f t="shared" si="15"/>
        <v>1</v>
      </c>
      <c r="E111" s="71">
        <v>17</v>
      </c>
    </row>
    <row r="112" spans="1:5" s="67" customFormat="1" ht="12.75">
      <c r="A112" s="67">
        <v>108</v>
      </c>
      <c r="B112" s="68">
        <v>12</v>
      </c>
      <c r="C112" s="69">
        <v>43</v>
      </c>
      <c r="D112" s="70">
        <f t="shared" si="15"/>
        <v>1</v>
      </c>
      <c r="E112" s="71">
        <v>18</v>
      </c>
    </row>
    <row r="113" spans="1:5" s="67" customFormat="1" ht="12.75">
      <c r="A113" s="67">
        <v>109</v>
      </c>
      <c r="B113" s="68">
        <v>12</v>
      </c>
      <c r="C113" s="69">
        <v>44</v>
      </c>
      <c r="D113" s="70">
        <f t="shared" si="15"/>
        <v>1</v>
      </c>
      <c r="E113" s="71">
        <v>19</v>
      </c>
    </row>
    <row r="114" spans="1:5" s="67" customFormat="1" ht="12.75">
      <c r="A114" s="67">
        <v>110</v>
      </c>
      <c r="B114" s="68">
        <v>12</v>
      </c>
      <c r="C114" s="69">
        <v>45</v>
      </c>
      <c r="D114" s="70">
        <f t="shared" si="15"/>
        <v>1</v>
      </c>
      <c r="E114" s="71">
        <v>20</v>
      </c>
    </row>
    <row r="115" spans="1:5" s="67" customFormat="1" ht="12.75">
      <c r="A115" s="67">
        <v>111</v>
      </c>
      <c r="B115" s="68">
        <v>12</v>
      </c>
      <c r="C115" s="69">
        <v>36</v>
      </c>
      <c r="D115" s="70">
        <f t="shared" si="15"/>
        <v>1</v>
      </c>
      <c r="E115" s="71">
        <f t="shared" si="14"/>
        <v>6</v>
      </c>
    </row>
    <row r="116" spans="1:5" s="67" customFormat="1" ht="12.75">
      <c r="A116" s="67">
        <v>112</v>
      </c>
      <c r="B116" s="68">
        <v>12</v>
      </c>
      <c r="C116" s="69">
        <v>36</v>
      </c>
      <c r="D116" s="70">
        <f t="shared" si="15"/>
        <v>1</v>
      </c>
      <c r="E116" s="71">
        <f t="shared" si="14"/>
        <v>6</v>
      </c>
    </row>
    <row r="117" spans="1:5" s="67" customFormat="1" ht="12.75">
      <c r="A117" s="67">
        <v>113</v>
      </c>
      <c r="B117" s="68">
        <v>12</v>
      </c>
      <c r="C117" s="69">
        <v>36</v>
      </c>
      <c r="D117" s="70">
        <f t="shared" si="15"/>
        <v>1</v>
      </c>
      <c r="E117" s="71">
        <f t="shared" si="14"/>
        <v>6</v>
      </c>
    </row>
    <row r="118" spans="1:5" s="67" customFormat="1" ht="12.75">
      <c r="A118" s="67">
        <v>114</v>
      </c>
      <c r="B118" s="68">
        <v>12</v>
      </c>
      <c r="C118" s="69">
        <v>36</v>
      </c>
      <c r="D118" s="70">
        <f t="shared" si="15"/>
        <v>1</v>
      </c>
      <c r="E118" s="71">
        <f t="shared" si="14"/>
        <v>6</v>
      </c>
    </row>
    <row r="119" spans="1:5" s="67" customFormat="1" ht="12.75">
      <c r="A119" s="67">
        <v>115</v>
      </c>
      <c r="B119" s="68">
        <v>12</v>
      </c>
      <c r="C119" s="69">
        <v>36</v>
      </c>
      <c r="D119" s="70">
        <f t="shared" si="15"/>
        <v>1</v>
      </c>
      <c r="E119" s="71">
        <f t="shared" si="14"/>
        <v>6</v>
      </c>
    </row>
    <row r="120" spans="1:5" s="67" customFormat="1" ht="12.75">
      <c r="A120" s="67">
        <v>116</v>
      </c>
      <c r="B120" s="68">
        <v>12</v>
      </c>
      <c r="C120" s="69">
        <v>36</v>
      </c>
      <c r="D120" s="70">
        <f t="shared" si="15"/>
        <v>1</v>
      </c>
      <c r="E120" s="71">
        <f t="shared" si="14"/>
        <v>6</v>
      </c>
    </row>
    <row r="121" spans="1:5" s="67" customFormat="1" ht="12.75">
      <c r="A121" s="67">
        <v>117</v>
      </c>
      <c r="B121" s="68">
        <v>12</v>
      </c>
      <c r="C121" s="69">
        <v>36</v>
      </c>
      <c r="D121" s="70">
        <f t="shared" si="15"/>
        <v>1</v>
      </c>
      <c r="E121" s="71">
        <f t="shared" si="14"/>
        <v>6</v>
      </c>
    </row>
    <row r="122" spans="1:5" s="67" customFormat="1" ht="12.75">
      <c r="A122" s="67">
        <v>118</v>
      </c>
      <c r="B122" s="68">
        <v>12</v>
      </c>
      <c r="C122" s="69">
        <v>36</v>
      </c>
      <c r="D122" s="70">
        <f t="shared" si="15"/>
        <v>1</v>
      </c>
      <c r="E122" s="71">
        <f t="shared" si="14"/>
        <v>6</v>
      </c>
    </row>
    <row r="123" spans="1:5" s="67" customFormat="1" ht="12.75">
      <c r="A123" s="67">
        <v>119</v>
      </c>
      <c r="B123" s="68">
        <v>12</v>
      </c>
      <c r="C123" s="69">
        <v>36</v>
      </c>
      <c r="D123" s="70">
        <f t="shared" si="15"/>
        <v>1</v>
      </c>
      <c r="E123" s="71">
        <f t="shared" si="14"/>
        <v>6</v>
      </c>
    </row>
    <row r="124" spans="1:5" s="67" customFormat="1" ht="12.75">
      <c r="A124" s="67">
        <v>120</v>
      </c>
      <c r="B124" s="68">
        <v>12</v>
      </c>
      <c r="C124" s="69">
        <v>36</v>
      </c>
      <c r="D124" s="70">
        <f t="shared" si="15"/>
        <v>1</v>
      </c>
      <c r="E124" s="71">
        <f t="shared" si="14"/>
        <v>6</v>
      </c>
    </row>
    <row r="125" spans="1:5" s="67" customFormat="1" ht="12.75">
      <c r="A125" s="67">
        <v>121</v>
      </c>
      <c r="B125" s="68">
        <v>12</v>
      </c>
      <c r="C125" s="69">
        <v>36</v>
      </c>
      <c r="D125" s="70">
        <f t="shared" si="15"/>
        <v>1</v>
      </c>
      <c r="E125" s="71">
        <f t="shared" si="14"/>
        <v>6</v>
      </c>
    </row>
    <row r="126" spans="1:5" s="67" customFormat="1" ht="12.75">
      <c r="A126" s="67">
        <v>122</v>
      </c>
      <c r="B126" s="68">
        <v>12</v>
      </c>
      <c r="C126" s="69">
        <v>36</v>
      </c>
      <c r="D126" s="70">
        <f t="shared" si="15"/>
        <v>1</v>
      </c>
      <c r="E126" s="71">
        <f t="shared" si="14"/>
        <v>6</v>
      </c>
    </row>
    <row r="127" spans="1:5" s="67" customFormat="1" ht="12.75">
      <c r="A127" s="67">
        <v>123</v>
      </c>
      <c r="B127" s="68">
        <v>12</v>
      </c>
      <c r="C127" s="69">
        <v>36</v>
      </c>
      <c r="D127" s="70">
        <f t="shared" si="15"/>
        <v>1</v>
      </c>
      <c r="E127" s="71">
        <f t="shared" si="14"/>
        <v>6</v>
      </c>
    </row>
    <row r="128" spans="1:5" s="67" customFormat="1" ht="12.75">
      <c r="A128" s="67">
        <v>124</v>
      </c>
      <c r="B128" s="68">
        <v>12</v>
      </c>
      <c r="C128" s="69">
        <v>36</v>
      </c>
      <c r="D128" s="70">
        <f t="shared" si="15"/>
        <v>1</v>
      </c>
      <c r="E128" s="71">
        <f t="shared" si="14"/>
        <v>6</v>
      </c>
    </row>
    <row r="129" spans="1:5" s="67" customFormat="1" ht="12.75">
      <c r="A129" s="67">
        <v>125</v>
      </c>
      <c r="B129" s="68">
        <v>12</v>
      </c>
      <c r="C129" s="69">
        <v>36</v>
      </c>
      <c r="D129" s="70">
        <f t="shared" si="15"/>
        <v>1</v>
      </c>
      <c r="E129" s="71">
        <f t="shared" si="14"/>
        <v>6</v>
      </c>
    </row>
    <row r="130" spans="1:5" s="67" customFormat="1" ht="12.75">
      <c r="A130" s="67">
        <v>126</v>
      </c>
      <c r="B130" s="68">
        <v>12</v>
      </c>
      <c r="C130" s="69">
        <v>36</v>
      </c>
      <c r="D130" s="70">
        <f t="shared" si="15"/>
        <v>1</v>
      </c>
      <c r="E130" s="71">
        <f t="shared" si="14"/>
        <v>6</v>
      </c>
    </row>
    <row r="131" spans="1:5" s="67" customFormat="1" ht="12.75">
      <c r="A131" s="67">
        <v>127</v>
      </c>
      <c r="B131" s="68">
        <v>12</v>
      </c>
      <c r="C131" s="69">
        <v>36</v>
      </c>
      <c r="D131" s="70">
        <f t="shared" si="15"/>
        <v>1</v>
      </c>
      <c r="E131" s="71">
        <f t="shared" si="14"/>
        <v>6</v>
      </c>
    </row>
    <row r="132" spans="1:5" s="67" customFormat="1" ht="12.75">
      <c r="A132" s="67">
        <v>128</v>
      </c>
      <c r="B132" s="68">
        <v>12</v>
      </c>
      <c r="C132" s="69">
        <v>36</v>
      </c>
      <c r="D132" s="70">
        <f t="shared" si="15"/>
        <v>1</v>
      </c>
      <c r="E132" s="71">
        <f t="shared" si="14"/>
        <v>6</v>
      </c>
    </row>
    <row r="133" spans="1:5" s="67" customFormat="1" ht="12.75">
      <c r="A133" s="67">
        <v>129</v>
      </c>
      <c r="B133" s="68">
        <v>12</v>
      </c>
      <c r="C133" s="69">
        <v>36</v>
      </c>
      <c r="D133" s="70">
        <f t="shared" si="15"/>
        <v>1</v>
      </c>
      <c r="E133" s="71">
        <f t="shared" si="14"/>
        <v>6</v>
      </c>
    </row>
    <row r="134" spans="1:5" s="67" customFormat="1" ht="12.75">
      <c r="A134" s="67">
        <v>130</v>
      </c>
      <c r="B134" s="68">
        <v>12</v>
      </c>
      <c r="C134" s="69">
        <v>36</v>
      </c>
      <c r="D134" s="70">
        <f t="shared" si="15"/>
        <v>1</v>
      </c>
      <c r="E134" s="71">
        <f t="shared" si="14"/>
        <v>6</v>
      </c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8">
      <selection activeCell="A55" sqref="A55:IV58"/>
    </sheetView>
  </sheetViews>
  <sheetFormatPr defaultColWidth="9.140625" defaultRowHeight="12.75"/>
  <cols>
    <col min="1" max="1" width="11.57421875" style="0" customWidth="1"/>
    <col min="2" max="2" width="7.00390625" style="9" customWidth="1"/>
    <col min="3" max="3" width="7.7109375" style="14" customWidth="1"/>
    <col min="4" max="4" width="8.57421875" style="9" customWidth="1"/>
    <col min="5" max="5" width="8.421875" style="25" customWidth="1"/>
  </cols>
  <sheetData>
    <row r="1" spans="1:5" ht="15.75">
      <c r="A1" s="8" t="s">
        <v>0</v>
      </c>
      <c r="B1" s="10"/>
      <c r="C1" s="13" t="s">
        <v>20</v>
      </c>
      <c r="E1" s="24"/>
    </row>
    <row r="2" ht="12.75">
      <c r="A2" t="s">
        <v>21</v>
      </c>
    </row>
    <row r="3" spans="1:5" ht="15.75">
      <c r="A3" s="7" t="s">
        <v>22</v>
      </c>
      <c r="B3" s="10" t="s">
        <v>23</v>
      </c>
      <c r="C3" s="15" t="s">
        <v>24</v>
      </c>
      <c r="D3" s="21" t="s">
        <v>25</v>
      </c>
      <c r="E3" s="26"/>
    </row>
    <row r="5" spans="1:5" ht="12.75">
      <c r="A5">
        <v>97</v>
      </c>
      <c r="B5" s="9">
        <v>13</v>
      </c>
      <c r="C5" s="14">
        <v>23.42</v>
      </c>
      <c r="D5" s="22">
        <f aca="true" t="shared" si="0" ref="D5:D12">IF(C5&gt;=30,B5-11,B5-12)</f>
        <v>1</v>
      </c>
      <c r="E5" s="25">
        <f aca="true" t="shared" si="1" ref="E5:E12">IF(C5&gt;=30,C5-30,C5+30)</f>
        <v>53.42</v>
      </c>
    </row>
    <row r="6" spans="1:5" ht="12.75">
      <c r="A6">
        <v>98</v>
      </c>
      <c r="B6" s="9">
        <v>13</v>
      </c>
      <c r="C6" s="14">
        <v>34.53</v>
      </c>
      <c r="D6" s="22">
        <f t="shared" si="0"/>
        <v>2</v>
      </c>
      <c r="E6" s="25">
        <f t="shared" si="1"/>
        <v>4.530000000000001</v>
      </c>
    </row>
    <row r="7" spans="1:6" ht="12.75">
      <c r="A7">
        <v>99</v>
      </c>
      <c r="B7" s="9" t="s">
        <v>321</v>
      </c>
      <c r="C7" s="14" t="s">
        <v>321</v>
      </c>
      <c r="D7" s="22" t="e">
        <f t="shared" si="0"/>
        <v>#VALUE!</v>
      </c>
      <c r="E7" s="25" t="e">
        <f t="shared" si="1"/>
        <v>#VALUE!</v>
      </c>
      <c r="F7" t="s">
        <v>320</v>
      </c>
    </row>
    <row r="8" spans="1:5" ht="12.75">
      <c r="A8">
        <v>100</v>
      </c>
      <c r="B8" s="9">
        <v>13</v>
      </c>
      <c r="C8" s="14">
        <v>34.48</v>
      </c>
      <c r="D8" s="22">
        <f t="shared" si="0"/>
        <v>2</v>
      </c>
      <c r="E8" s="25">
        <f t="shared" si="1"/>
        <v>4.479999999999997</v>
      </c>
    </row>
    <row r="9" spans="1:5" ht="12.75">
      <c r="A9">
        <v>101</v>
      </c>
      <c r="B9" s="9">
        <v>13</v>
      </c>
      <c r="C9" s="14">
        <v>38</v>
      </c>
      <c r="D9" s="22">
        <f t="shared" si="0"/>
        <v>2</v>
      </c>
      <c r="E9" s="25">
        <f t="shared" si="1"/>
        <v>8</v>
      </c>
    </row>
    <row r="10" spans="1:5" ht="12.75">
      <c r="A10">
        <v>102</v>
      </c>
      <c r="B10" s="9">
        <v>13</v>
      </c>
      <c r="C10" s="14">
        <v>24.07</v>
      </c>
      <c r="D10" s="22">
        <f t="shared" si="0"/>
        <v>1</v>
      </c>
      <c r="E10" s="25">
        <f t="shared" si="1"/>
        <v>54.07</v>
      </c>
    </row>
    <row r="11" spans="1:5" ht="12.75">
      <c r="A11">
        <v>103</v>
      </c>
      <c r="B11" s="9">
        <v>13</v>
      </c>
      <c r="C11" s="14">
        <v>13.26</v>
      </c>
      <c r="D11" s="22">
        <f t="shared" si="0"/>
        <v>1</v>
      </c>
      <c r="E11" s="25">
        <f t="shared" si="1"/>
        <v>43.26</v>
      </c>
    </row>
    <row r="12" spans="1:5" ht="12.75">
      <c r="A12">
        <v>104</v>
      </c>
      <c r="B12" s="9">
        <v>13</v>
      </c>
      <c r="C12" s="14">
        <v>29.47</v>
      </c>
      <c r="D12" s="22">
        <f t="shared" si="0"/>
        <v>1</v>
      </c>
      <c r="E12" s="25">
        <f t="shared" si="1"/>
        <v>59.47</v>
      </c>
    </row>
    <row r="13" spans="1:5" ht="12.75">
      <c r="A13">
        <v>105</v>
      </c>
      <c r="B13" s="9">
        <v>13</v>
      </c>
      <c r="C13" s="14">
        <v>17.44</v>
      </c>
      <c r="D13" s="22">
        <f aca="true" t="shared" si="2" ref="D13:D18">IF(C13&gt;=30,B13-11,B13-12)</f>
        <v>1</v>
      </c>
      <c r="E13" s="25">
        <f aca="true" t="shared" si="3" ref="E13:E18">IF(C13&gt;=30,C13-30,C13+30)</f>
        <v>47.44</v>
      </c>
    </row>
    <row r="14" spans="1:5" ht="12.75">
      <c r="A14">
        <v>106</v>
      </c>
      <c r="B14" s="9" t="s">
        <v>318</v>
      </c>
      <c r="C14" s="14" t="s">
        <v>319</v>
      </c>
      <c r="D14" s="22" t="e">
        <f t="shared" si="2"/>
        <v>#VALUE!</v>
      </c>
      <c r="E14" s="25" t="e">
        <f t="shared" si="3"/>
        <v>#VALUE!</v>
      </c>
    </row>
    <row r="15" spans="1:5" ht="12.75">
      <c r="A15">
        <v>107</v>
      </c>
      <c r="B15" s="9">
        <v>13</v>
      </c>
      <c r="C15" s="14">
        <v>11.5</v>
      </c>
      <c r="D15" s="22">
        <f t="shared" si="2"/>
        <v>1</v>
      </c>
      <c r="E15" s="25">
        <f t="shared" si="3"/>
        <v>41.5</v>
      </c>
    </row>
    <row r="16" spans="1:6" ht="12.75">
      <c r="A16">
        <v>108</v>
      </c>
      <c r="B16" s="9" t="s">
        <v>321</v>
      </c>
      <c r="C16" s="14" t="s">
        <v>321</v>
      </c>
      <c r="D16" s="22" t="e">
        <f t="shared" si="2"/>
        <v>#VALUE!</v>
      </c>
      <c r="E16" s="25" t="e">
        <f t="shared" si="3"/>
        <v>#VALUE!</v>
      </c>
      <c r="F16" t="s">
        <v>320</v>
      </c>
    </row>
    <row r="17" spans="1:5" ht="12.75">
      <c r="A17">
        <v>109</v>
      </c>
      <c r="B17" s="9">
        <v>13</v>
      </c>
      <c r="C17" s="14">
        <v>18.15</v>
      </c>
      <c r="D17" s="22">
        <f t="shared" si="2"/>
        <v>1</v>
      </c>
      <c r="E17" s="25">
        <f t="shared" si="3"/>
        <v>48.15</v>
      </c>
    </row>
    <row r="18" spans="1:5" ht="12.75">
      <c r="A18">
        <v>110</v>
      </c>
      <c r="B18" s="9" t="s">
        <v>316</v>
      </c>
      <c r="C18" s="14" t="s">
        <v>317</v>
      </c>
      <c r="D18" s="22" t="e">
        <f t="shared" si="2"/>
        <v>#VALUE!</v>
      </c>
      <c r="E18" s="25" t="e">
        <f t="shared" si="3"/>
        <v>#VALUE!</v>
      </c>
    </row>
    <row r="19" spans="1:5" ht="12.75">
      <c r="A19">
        <v>111</v>
      </c>
      <c r="B19" s="9">
        <v>13</v>
      </c>
      <c r="C19" s="14">
        <v>31</v>
      </c>
      <c r="D19" s="22">
        <f aca="true" t="shared" si="4" ref="D19:D36">IF(C19&gt;=30,B19-11,B19-12)</f>
        <v>2</v>
      </c>
      <c r="E19" s="25">
        <f aca="true" t="shared" si="5" ref="E19:E36">IF(C19&gt;=30,C19-30,C19+30)</f>
        <v>1</v>
      </c>
    </row>
    <row r="20" spans="1:5" ht="12.75">
      <c r="A20">
        <v>112</v>
      </c>
      <c r="B20" s="9">
        <v>13</v>
      </c>
      <c r="C20" s="14">
        <v>16.33</v>
      </c>
      <c r="D20" s="22">
        <f t="shared" si="4"/>
        <v>1</v>
      </c>
      <c r="E20" s="25">
        <f t="shared" si="5"/>
        <v>46.33</v>
      </c>
    </row>
    <row r="21" spans="1:5" ht="12.75">
      <c r="A21">
        <v>113</v>
      </c>
      <c r="B21" s="9">
        <v>13</v>
      </c>
      <c r="C21" s="14">
        <v>24.12</v>
      </c>
      <c r="D21" s="22">
        <f t="shared" si="4"/>
        <v>1</v>
      </c>
      <c r="E21" s="25">
        <f t="shared" si="5"/>
        <v>54.120000000000005</v>
      </c>
    </row>
    <row r="22" spans="1:5" ht="12.75">
      <c r="A22">
        <v>114</v>
      </c>
      <c r="B22" s="9">
        <v>13</v>
      </c>
      <c r="C22" s="14">
        <v>27.04</v>
      </c>
      <c r="D22" s="22">
        <f t="shared" si="4"/>
        <v>1</v>
      </c>
      <c r="E22" s="25">
        <f t="shared" si="5"/>
        <v>57.04</v>
      </c>
    </row>
    <row r="23" spans="1:5" ht="12.75">
      <c r="A23">
        <v>115</v>
      </c>
      <c r="B23" s="9">
        <v>13</v>
      </c>
      <c r="C23" s="14">
        <v>22.33</v>
      </c>
      <c r="D23" s="22">
        <f t="shared" si="4"/>
        <v>1</v>
      </c>
      <c r="E23" s="25">
        <f t="shared" si="5"/>
        <v>52.33</v>
      </c>
    </row>
    <row r="24" spans="1:5" ht="12.75">
      <c r="A24">
        <v>116</v>
      </c>
      <c r="B24" s="9">
        <v>13</v>
      </c>
      <c r="C24" s="14">
        <v>28.19</v>
      </c>
      <c r="D24" s="22">
        <f t="shared" si="4"/>
        <v>1</v>
      </c>
      <c r="E24" s="25">
        <f t="shared" si="5"/>
        <v>58.19</v>
      </c>
    </row>
    <row r="25" spans="1:5" ht="12.75">
      <c r="A25">
        <v>117</v>
      </c>
      <c r="B25" s="9">
        <v>13</v>
      </c>
      <c r="C25" s="14">
        <v>21.03</v>
      </c>
      <c r="D25" s="22">
        <f t="shared" si="4"/>
        <v>1</v>
      </c>
      <c r="E25" s="25">
        <f t="shared" si="5"/>
        <v>51.03</v>
      </c>
    </row>
    <row r="26" spans="1:5" ht="12.75">
      <c r="A26">
        <v>118</v>
      </c>
      <c r="B26" s="9">
        <v>13</v>
      </c>
      <c r="C26" s="14">
        <v>29.41</v>
      </c>
      <c r="D26" s="22">
        <f t="shared" si="4"/>
        <v>1</v>
      </c>
      <c r="E26" s="25">
        <f t="shared" si="5"/>
        <v>59.41</v>
      </c>
    </row>
    <row r="27" spans="1:5" ht="12.75">
      <c r="A27">
        <v>119</v>
      </c>
      <c r="B27" s="9">
        <v>13</v>
      </c>
      <c r="C27" s="14">
        <v>21.02</v>
      </c>
      <c r="D27" s="22">
        <f t="shared" si="4"/>
        <v>1</v>
      </c>
      <c r="E27" s="25">
        <f t="shared" si="5"/>
        <v>51.019999999999996</v>
      </c>
    </row>
    <row r="28" spans="1:5" ht="12.75">
      <c r="A28">
        <v>120</v>
      </c>
      <c r="B28" s="9" t="s">
        <v>316</v>
      </c>
      <c r="C28" s="14" t="s">
        <v>317</v>
      </c>
      <c r="D28" s="22" t="e">
        <f t="shared" si="4"/>
        <v>#VALUE!</v>
      </c>
      <c r="E28" s="25" t="e">
        <f t="shared" si="5"/>
        <v>#VALUE!</v>
      </c>
    </row>
    <row r="29" spans="1:5" ht="12.75">
      <c r="A29">
        <v>121</v>
      </c>
      <c r="B29" s="9">
        <v>13</v>
      </c>
      <c r="C29" s="14">
        <v>43.08</v>
      </c>
      <c r="D29" s="22">
        <f t="shared" si="4"/>
        <v>2</v>
      </c>
      <c r="E29" s="25">
        <f t="shared" si="5"/>
        <v>13.079999999999998</v>
      </c>
    </row>
    <row r="30" spans="1:5" ht="12.75">
      <c r="A30">
        <v>122</v>
      </c>
      <c r="B30" s="9">
        <v>13</v>
      </c>
      <c r="C30" s="14">
        <v>11.24</v>
      </c>
      <c r="D30" s="22">
        <f t="shared" si="4"/>
        <v>1</v>
      </c>
      <c r="E30" s="25">
        <f t="shared" si="5"/>
        <v>41.24</v>
      </c>
    </row>
    <row r="31" spans="1:5" ht="12.75">
      <c r="A31">
        <v>123</v>
      </c>
      <c r="B31" s="9">
        <v>13</v>
      </c>
      <c r="C31" s="14">
        <v>18.04</v>
      </c>
      <c r="D31" s="22">
        <f t="shared" si="4"/>
        <v>1</v>
      </c>
      <c r="E31" s="25">
        <f t="shared" si="5"/>
        <v>48.04</v>
      </c>
    </row>
    <row r="32" spans="1:5" ht="12.75">
      <c r="A32">
        <v>124</v>
      </c>
      <c r="B32" s="9">
        <v>13</v>
      </c>
      <c r="C32" s="14">
        <v>10</v>
      </c>
      <c r="D32" s="22">
        <f t="shared" si="4"/>
        <v>1</v>
      </c>
      <c r="E32" s="25">
        <f t="shared" si="5"/>
        <v>40</v>
      </c>
    </row>
    <row r="33" spans="1:5" ht="12.75">
      <c r="A33">
        <v>125</v>
      </c>
      <c r="B33" s="9">
        <v>13</v>
      </c>
      <c r="C33" s="14">
        <v>4.13</v>
      </c>
      <c r="D33" s="22">
        <f t="shared" si="4"/>
        <v>1</v>
      </c>
      <c r="E33" s="25">
        <f t="shared" si="5"/>
        <v>34.13</v>
      </c>
    </row>
    <row r="34" spans="1:5" ht="12.75">
      <c r="A34">
        <v>126</v>
      </c>
      <c r="B34" s="9">
        <v>13</v>
      </c>
      <c r="C34" s="14">
        <v>2.06</v>
      </c>
      <c r="D34" s="22">
        <f t="shared" si="4"/>
        <v>1</v>
      </c>
      <c r="E34" s="25">
        <f t="shared" si="5"/>
        <v>32.06</v>
      </c>
    </row>
    <row r="35" spans="1:5" ht="12.75">
      <c r="A35">
        <v>127</v>
      </c>
      <c r="B35" s="9">
        <v>13</v>
      </c>
      <c r="C35" s="14">
        <v>9.37</v>
      </c>
      <c r="D35" s="22">
        <f t="shared" si="4"/>
        <v>1</v>
      </c>
      <c r="E35" s="25">
        <f t="shared" si="5"/>
        <v>39.37</v>
      </c>
    </row>
    <row r="36" spans="1:5" ht="12.75">
      <c r="A36">
        <v>128</v>
      </c>
      <c r="B36" s="9">
        <v>13</v>
      </c>
      <c r="C36" s="14">
        <v>31.2</v>
      </c>
      <c r="D36" s="22">
        <f t="shared" si="4"/>
        <v>2</v>
      </c>
      <c r="E36" s="25">
        <f t="shared" si="5"/>
        <v>1.1999999999999993</v>
      </c>
    </row>
    <row r="37" spans="1:5" ht="12.75">
      <c r="A37">
        <v>129</v>
      </c>
      <c r="B37" s="9">
        <v>13</v>
      </c>
      <c r="C37" s="14">
        <v>13.27</v>
      </c>
      <c r="D37" s="22">
        <f>IF(C37&gt;=30,B37-11,B37-12)</f>
        <v>1</v>
      </c>
      <c r="E37" s="25">
        <f>IF(C37&gt;=30,C37-30,C37+30)</f>
        <v>43.269999999999996</v>
      </c>
    </row>
    <row r="38" spans="1:5" ht="12.75">
      <c r="A38">
        <v>130</v>
      </c>
      <c r="B38" s="9">
        <v>13</v>
      </c>
      <c r="C38" s="14">
        <v>27.27</v>
      </c>
      <c r="D38" s="22">
        <f>IF(C38&gt;=30,B38-11,B38-12)</f>
        <v>1</v>
      </c>
      <c r="E38" s="25">
        <f>IF(C38&gt;=30,C38-30,C38+30)</f>
        <v>57.269999999999996</v>
      </c>
    </row>
    <row r="39" spans="1:5" ht="12.75">
      <c r="A39">
        <v>131</v>
      </c>
      <c r="B39" s="9">
        <v>13</v>
      </c>
      <c r="C39" s="14">
        <v>11.28</v>
      </c>
      <c r="D39" s="22">
        <f aca="true" t="shared" si="6" ref="D39:D54">IF(C39&gt;=30,B39-11,B39-12)</f>
        <v>1</v>
      </c>
      <c r="E39" s="25">
        <f aca="true" t="shared" si="7" ref="E39:E54">IF(C39&gt;=30,C39-30,C39+30)</f>
        <v>41.28</v>
      </c>
    </row>
    <row r="40" spans="1:5" ht="12.75">
      <c r="A40">
        <v>132</v>
      </c>
      <c r="B40" s="9">
        <v>13</v>
      </c>
      <c r="C40" s="14">
        <v>6.59</v>
      </c>
      <c r="D40" s="22">
        <f t="shared" si="6"/>
        <v>1</v>
      </c>
      <c r="E40" s="25">
        <f t="shared" si="7"/>
        <v>36.59</v>
      </c>
    </row>
    <row r="41" spans="1:5" ht="12.75">
      <c r="A41">
        <v>133</v>
      </c>
      <c r="B41" s="9">
        <v>13</v>
      </c>
      <c r="C41" s="14">
        <v>15.45</v>
      </c>
      <c r="D41" s="22">
        <f t="shared" si="6"/>
        <v>1</v>
      </c>
      <c r="E41" s="25">
        <f t="shared" si="7"/>
        <v>45.45</v>
      </c>
    </row>
    <row r="42" spans="1:5" ht="12.75">
      <c r="A42">
        <v>134</v>
      </c>
      <c r="B42" s="9">
        <v>12</v>
      </c>
      <c r="C42" s="14">
        <v>59.57</v>
      </c>
      <c r="D42" s="22">
        <f t="shared" si="6"/>
        <v>1</v>
      </c>
      <c r="E42" s="25">
        <f t="shared" si="7"/>
        <v>29.57</v>
      </c>
    </row>
    <row r="43" spans="1:5" ht="12.75">
      <c r="A43">
        <v>135</v>
      </c>
      <c r="B43" s="9">
        <v>12</v>
      </c>
      <c r="C43" s="14">
        <v>59.07</v>
      </c>
      <c r="D43" s="22">
        <f t="shared" si="6"/>
        <v>1</v>
      </c>
      <c r="E43" s="25">
        <f t="shared" si="7"/>
        <v>29.07</v>
      </c>
    </row>
    <row r="44" spans="1:5" ht="12.75">
      <c r="A44">
        <v>136</v>
      </c>
      <c r="B44" s="9">
        <v>13</v>
      </c>
      <c r="C44" s="14">
        <v>7.03</v>
      </c>
      <c r="D44" s="22">
        <f t="shared" si="6"/>
        <v>1</v>
      </c>
      <c r="E44" s="25">
        <f t="shared" si="7"/>
        <v>37.03</v>
      </c>
    </row>
    <row r="45" spans="1:5" ht="12.75">
      <c r="A45">
        <v>137</v>
      </c>
      <c r="B45" s="9">
        <v>12</v>
      </c>
      <c r="C45" s="14">
        <v>58.55</v>
      </c>
      <c r="D45" s="22">
        <f t="shared" si="6"/>
        <v>1</v>
      </c>
      <c r="E45" s="25">
        <f t="shared" si="7"/>
        <v>28.549999999999997</v>
      </c>
    </row>
    <row r="46" spans="1:5" ht="12.75">
      <c r="A46">
        <v>138</v>
      </c>
      <c r="B46" s="9">
        <v>13</v>
      </c>
      <c r="C46" s="14">
        <v>2.15</v>
      </c>
      <c r="D46" s="22">
        <f t="shared" si="6"/>
        <v>1</v>
      </c>
      <c r="E46" s="25">
        <f t="shared" si="7"/>
        <v>32.15</v>
      </c>
    </row>
    <row r="47" spans="1:6" ht="12.75">
      <c r="A47">
        <v>139</v>
      </c>
      <c r="B47" s="9" t="s">
        <v>316</v>
      </c>
      <c r="C47" s="14" t="s">
        <v>317</v>
      </c>
      <c r="D47" s="22" t="e">
        <f t="shared" si="6"/>
        <v>#VALUE!</v>
      </c>
      <c r="E47" s="25" t="e">
        <f t="shared" si="7"/>
        <v>#VALUE!</v>
      </c>
      <c r="F47" t="s">
        <v>320</v>
      </c>
    </row>
    <row r="48" spans="1:6" ht="12.75">
      <c r="A48">
        <v>140</v>
      </c>
      <c r="B48" s="9" t="s">
        <v>321</v>
      </c>
      <c r="C48" s="14" t="s">
        <v>321</v>
      </c>
      <c r="D48" s="22" t="e">
        <f t="shared" si="6"/>
        <v>#VALUE!</v>
      </c>
      <c r="E48" s="25" t="e">
        <f t="shared" si="7"/>
        <v>#VALUE!</v>
      </c>
      <c r="F48" t="s">
        <v>320</v>
      </c>
    </row>
    <row r="49" spans="1:5" ht="12.75">
      <c r="A49">
        <v>141</v>
      </c>
      <c r="B49" s="9" t="s">
        <v>318</v>
      </c>
      <c r="C49" s="14" t="s">
        <v>319</v>
      </c>
      <c r="D49" s="22" t="e">
        <f t="shared" si="6"/>
        <v>#VALUE!</v>
      </c>
      <c r="E49" s="25" t="e">
        <f t="shared" si="7"/>
        <v>#VALUE!</v>
      </c>
    </row>
    <row r="50" spans="1:5" ht="12.75">
      <c r="A50">
        <v>142</v>
      </c>
      <c r="B50" s="9">
        <v>13</v>
      </c>
      <c r="C50" s="14">
        <v>13.29</v>
      </c>
      <c r="D50" s="22">
        <f t="shared" si="6"/>
        <v>1</v>
      </c>
      <c r="E50" s="25">
        <f t="shared" si="7"/>
        <v>43.29</v>
      </c>
    </row>
    <row r="51" spans="1:5" ht="12.75">
      <c r="A51">
        <v>143</v>
      </c>
      <c r="B51" s="9">
        <v>13</v>
      </c>
      <c r="C51" s="14">
        <v>26.48</v>
      </c>
      <c r="D51" s="22">
        <f t="shared" si="6"/>
        <v>1</v>
      </c>
      <c r="E51" s="25">
        <f t="shared" si="7"/>
        <v>56.480000000000004</v>
      </c>
    </row>
    <row r="52" spans="1:5" ht="12.75">
      <c r="A52">
        <v>144</v>
      </c>
      <c r="B52" s="9">
        <v>13</v>
      </c>
      <c r="C52" s="14">
        <v>39.4</v>
      </c>
      <c r="D52" s="22">
        <f t="shared" si="6"/>
        <v>2</v>
      </c>
      <c r="E52" s="25">
        <f t="shared" si="7"/>
        <v>9.399999999999999</v>
      </c>
    </row>
    <row r="53" spans="1:5" ht="12.75">
      <c r="A53">
        <v>145</v>
      </c>
      <c r="B53" s="9">
        <v>13</v>
      </c>
      <c r="C53" s="14">
        <v>13.32</v>
      </c>
      <c r="D53" s="22">
        <f t="shared" si="6"/>
        <v>1</v>
      </c>
      <c r="E53" s="25">
        <f t="shared" si="7"/>
        <v>43.32</v>
      </c>
    </row>
    <row r="54" spans="1:5" ht="12.75">
      <c r="A54">
        <v>146</v>
      </c>
      <c r="B54" s="9" t="s">
        <v>321</v>
      </c>
      <c r="C54" s="14" t="s">
        <v>321</v>
      </c>
      <c r="D54" s="22" t="e">
        <f t="shared" si="6"/>
        <v>#VALUE!</v>
      </c>
      <c r="E54" s="25" t="e">
        <f t="shared" si="7"/>
        <v>#VALUE!</v>
      </c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5" sqref="H25"/>
    </sheetView>
  </sheetViews>
  <sheetFormatPr defaultColWidth="11.421875" defaultRowHeight="12.75"/>
  <cols>
    <col min="2" max="2" width="15.57421875" style="0" customWidth="1"/>
    <col min="3" max="3" width="15.140625" style="0" customWidth="1"/>
    <col min="4" max="4" width="0" style="0" hidden="1" customWidth="1"/>
    <col min="5" max="5" width="16.00390625" style="0" customWidth="1"/>
    <col min="6" max="6" width="5.140625" style="0" customWidth="1"/>
    <col min="7" max="7" width="11.421875" style="34" customWidth="1"/>
  </cols>
  <sheetData>
    <row r="1" ht="18">
      <c r="A1" s="40" t="s">
        <v>70</v>
      </c>
    </row>
    <row r="4" spans="1:7" ht="12.75">
      <c r="A4" s="3">
        <v>14</v>
      </c>
      <c r="B4" s="1" t="s">
        <v>38</v>
      </c>
      <c r="C4" s="1" t="s">
        <v>39</v>
      </c>
      <c r="D4" s="1" t="s">
        <v>40</v>
      </c>
      <c r="G4" s="34">
        <v>0.056805555555555554</v>
      </c>
    </row>
    <row r="5" spans="1:7" ht="13.5" thickBot="1">
      <c r="A5" s="35">
        <v>26</v>
      </c>
      <c r="B5" s="36" t="s">
        <v>46</v>
      </c>
      <c r="C5" s="36" t="s">
        <v>47</v>
      </c>
      <c r="D5" s="11" t="s">
        <v>48</v>
      </c>
      <c r="G5" s="34">
        <v>0.05480324074074074</v>
      </c>
    </row>
    <row r="6" spans="1:7" ht="12.75">
      <c r="A6" s="37">
        <v>6</v>
      </c>
      <c r="B6" s="36" t="s">
        <v>5</v>
      </c>
      <c r="C6" s="36" t="s">
        <v>6</v>
      </c>
      <c r="D6" s="1" t="s">
        <v>33</v>
      </c>
      <c r="G6" s="34">
        <v>0.06133101851851852</v>
      </c>
    </row>
    <row r="7" spans="1:7" ht="12.75">
      <c r="A7" s="28">
        <v>21</v>
      </c>
      <c r="B7" s="27" t="s">
        <v>42</v>
      </c>
      <c r="C7" s="27" t="s">
        <v>43</v>
      </c>
      <c r="D7" s="27" t="s">
        <v>33</v>
      </c>
      <c r="G7" s="34">
        <v>0.050914351851851856</v>
      </c>
    </row>
    <row r="8" spans="1:7" ht="12.75">
      <c r="A8" s="4">
        <v>58</v>
      </c>
      <c r="B8" s="1" t="s">
        <v>59</v>
      </c>
      <c r="C8" s="1" t="s">
        <v>60</v>
      </c>
      <c r="D8" s="1" t="s">
        <v>61</v>
      </c>
      <c r="G8" s="34">
        <v>0.058055555555555555</v>
      </c>
    </row>
    <row r="9" spans="1:7" ht="13.5" thickBot="1">
      <c r="A9" s="4"/>
      <c r="B9" s="1"/>
      <c r="C9" s="1"/>
      <c r="D9" s="1"/>
      <c r="E9" s="1" t="s">
        <v>40</v>
      </c>
      <c r="F9">
        <v>5</v>
      </c>
      <c r="G9" s="39">
        <f>SUM(G4:G8)</f>
        <v>0.2819097222222222</v>
      </c>
    </row>
    <row r="10" spans="1:5" ht="13.5" thickTop="1">
      <c r="A10" s="4"/>
      <c r="B10" s="1"/>
      <c r="C10" s="1"/>
      <c r="D10" s="1"/>
      <c r="E10" s="1"/>
    </row>
    <row r="11" spans="1:7" ht="12.75">
      <c r="A11" s="3">
        <v>74</v>
      </c>
      <c r="B11" s="1" t="s">
        <v>65</v>
      </c>
      <c r="C11" s="1" t="s">
        <v>66</v>
      </c>
      <c r="D11" s="1" t="s">
        <v>51</v>
      </c>
      <c r="G11" s="34">
        <v>0.05479166666666666</v>
      </c>
    </row>
    <row r="12" spans="1:7" ht="12.75">
      <c r="A12" s="3">
        <v>75</v>
      </c>
      <c r="B12" s="1" t="s">
        <v>67</v>
      </c>
      <c r="C12" s="1" t="s">
        <v>41</v>
      </c>
      <c r="D12" s="1" t="s">
        <v>51</v>
      </c>
      <c r="G12" s="34">
        <v>0.05480324074074074</v>
      </c>
    </row>
    <row r="13" spans="1:7" ht="12.75">
      <c r="A13" s="4">
        <v>27</v>
      </c>
      <c r="B13" s="1" t="s">
        <v>49</v>
      </c>
      <c r="C13" s="1" t="s">
        <v>50</v>
      </c>
      <c r="D13" s="1" t="s">
        <v>51</v>
      </c>
      <c r="G13" s="34">
        <v>0.056620370370370376</v>
      </c>
    </row>
    <row r="14" spans="1:7" ht="12.75">
      <c r="A14" s="4">
        <v>28</v>
      </c>
      <c r="B14" s="1" t="s">
        <v>52</v>
      </c>
      <c r="C14" s="1" t="s">
        <v>53</v>
      </c>
      <c r="D14" s="1" t="s">
        <v>51</v>
      </c>
      <c r="G14" s="34">
        <v>0.06362268518518518</v>
      </c>
    </row>
    <row r="15" spans="1:7" ht="12.75">
      <c r="A15" s="4">
        <v>45</v>
      </c>
      <c r="B15" s="1" t="s">
        <v>54</v>
      </c>
      <c r="C15" s="1" t="s">
        <v>55</v>
      </c>
      <c r="D15" s="1" t="s">
        <v>51</v>
      </c>
      <c r="G15" s="34">
        <v>0.060821759259259256</v>
      </c>
    </row>
    <row r="16" spans="1:7" ht="13.5" thickBot="1">
      <c r="A16" s="4"/>
      <c r="B16" s="1"/>
      <c r="C16" s="1"/>
      <c r="D16" s="1"/>
      <c r="E16" s="1" t="s">
        <v>51</v>
      </c>
      <c r="F16">
        <v>5</v>
      </c>
      <c r="G16" s="39">
        <f>SUM(G11:G15)</f>
        <v>0.29065972222222225</v>
      </c>
    </row>
    <row r="17" spans="1:5" ht="13.5" thickTop="1">
      <c r="A17" s="4"/>
      <c r="B17" s="1"/>
      <c r="C17" s="1"/>
      <c r="D17" s="1"/>
      <c r="E17" s="1"/>
    </row>
    <row r="18" spans="1:7" ht="12.75">
      <c r="A18" s="3">
        <v>5</v>
      </c>
      <c r="B18" s="1" t="s">
        <v>30</v>
      </c>
      <c r="C18" s="1" t="s">
        <v>31</v>
      </c>
      <c r="D18" s="1" t="s">
        <v>32</v>
      </c>
      <c r="G18" s="34">
        <v>0.08032407407407406</v>
      </c>
    </row>
    <row r="19" spans="1:7" ht="12.75">
      <c r="A19" s="3">
        <v>22</v>
      </c>
      <c r="B19" s="27" t="s">
        <v>44</v>
      </c>
      <c r="C19" s="27" t="s">
        <v>45</v>
      </c>
      <c r="D19" s="27" t="s">
        <v>32</v>
      </c>
      <c r="G19" s="34">
        <v>0.04869212962962963</v>
      </c>
    </row>
    <row r="20" spans="1:7" ht="12.75">
      <c r="A20" s="4">
        <v>72</v>
      </c>
      <c r="B20" s="1" t="s">
        <v>64</v>
      </c>
      <c r="C20" s="1" t="s">
        <v>37</v>
      </c>
      <c r="D20" s="1" t="s">
        <v>32</v>
      </c>
      <c r="G20" s="34">
        <v>0.052453703703703704</v>
      </c>
    </row>
    <row r="21" spans="1:7" ht="12.75">
      <c r="A21" s="4">
        <v>69</v>
      </c>
      <c r="B21" s="1" t="s">
        <v>63</v>
      </c>
      <c r="C21" s="1" t="s">
        <v>56</v>
      </c>
      <c r="D21" s="1" t="s">
        <v>32</v>
      </c>
      <c r="G21" s="34">
        <v>0.05376157407407408</v>
      </c>
    </row>
    <row r="22" spans="1:7" ht="12.75">
      <c r="A22" s="4">
        <v>56</v>
      </c>
      <c r="B22" s="1" t="s">
        <v>57</v>
      </c>
      <c r="C22" s="1" t="s">
        <v>58</v>
      </c>
      <c r="D22" s="1" t="s">
        <v>15</v>
      </c>
      <c r="G22" s="34">
        <v>0.08237268518518519</v>
      </c>
    </row>
    <row r="23" spans="5:8" ht="13.5" thickBot="1">
      <c r="E23" s="1" t="s">
        <v>15</v>
      </c>
      <c r="F23">
        <v>5</v>
      </c>
      <c r="G23" s="39">
        <f>SUM(G18:G22)</f>
        <v>0.3176041666666667</v>
      </c>
      <c r="H23" s="38"/>
    </row>
    <row r="24" ht="13.5" thickTop="1"/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Opplæringspakke</dc:creator>
  <cp:keywords/>
  <dc:description/>
  <cp:lastModifiedBy>Geir</cp:lastModifiedBy>
  <cp:lastPrinted>2011-02-26T13:52:52Z</cp:lastPrinted>
  <dcterms:created xsi:type="dcterms:W3CDTF">2001-02-23T17:57:20Z</dcterms:created>
  <dcterms:modified xsi:type="dcterms:W3CDTF">2011-02-28T11:24:19Z</dcterms:modified>
  <cp:category/>
  <cp:version/>
  <cp:contentType/>
  <cp:contentStatus/>
</cp:coreProperties>
</file>