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240" yWindow="240" windowWidth="24240" windowHeight="13740" tabRatio="500"/>
  </bookViews>
  <sheets>
    <sheet name="Sheet1" sheetId="1" r:id="rId1"/>
    <sheet name="Ark1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59" i="1" l="1"/>
  <c r="AM59" i="1"/>
  <c r="AB59" i="1"/>
  <c r="AA59" i="1"/>
  <c r="V59" i="1"/>
  <c r="U59" i="1"/>
  <c r="M59" i="1"/>
  <c r="O59" i="1"/>
  <c r="M4" i="1"/>
  <c r="O4" i="1"/>
  <c r="M5" i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Q59" i="1"/>
  <c r="P59" i="1"/>
  <c r="L59" i="1"/>
  <c r="K59" i="1"/>
  <c r="J59" i="1"/>
  <c r="I59" i="1"/>
  <c r="H59" i="1"/>
  <c r="G59" i="1"/>
  <c r="AR58" i="1"/>
  <c r="AM58" i="1"/>
  <c r="AB58" i="1"/>
  <c r="AA58" i="1"/>
  <c r="V58" i="1"/>
  <c r="U58" i="1"/>
  <c r="Q58" i="1"/>
  <c r="P58" i="1"/>
  <c r="L58" i="1"/>
  <c r="K58" i="1"/>
  <c r="J58" i="1"/>
  <c r="I58" i="1"/>
  <c r="H58" i="1"/>
  <c r="G58" i="1"/>
  <c r="AR57" i="1"/>
  <c r="AM57" i="1"/>
  <c r="AB57" i="1"/>
  <c r="AA57" i="1"/>
  <c r="V57" i="1"/>
  <c r="U57" i="1"/>
  <c r="Q57" i="1"/>
  <c r="P57" i="1"/>
  <c r="L57" i="1"/>
  <c r="K57" i="1"/>
  <c r="J57" i="1"/>
  <c r="I57" i="1"/>
  <c r="H57" i="1"/>
  <c r="G57" i="1"/>
  <c r="AR56" i="1"/>
  <c r="AM56" i="1"/>
  <c r="AB56" i="1"/>
  <c r="AA56" i="1"/>
  <c r="V56" i="1"/>
  <c r="U56" i="1"/>
  <c r="Q56" i="1"/>
  <c r="P56" i="1"/>
  <c r="L56" i="1"/>
  <c r="K56" i="1"/>
  <c r="J56" i="1"/>
  <c r="I56" i="1"/>
  <c r="H56" i="1"/>
  <c r="G56" i="1"/>
  <c r="AR55" i="1"/>
  <c r="AM55" i="1"/>
  <c r="AB55" i="1"/>
  <c r="AA55" i="1"/>
  <c r="V55" i="1"/>
  <c r="U55" i="1"/>
  <c r="Q55" i="1"/>
  <c r="P55" i="1"/>
  <c r="L55" i="1"/>
  <c r="K55" i="1"/>
  <c r="J55" i="1"/>
  <c r="I55" i="1"/>
  <c r="H55" i="1"/>
  <c r="G55" i="1"/>
  <c r="AR54" i="1"/>
  <c r="AM54" i="1"/>
  <c r="AB54" i="1"/>
  <c r="AA54" i="1"/>
  <c r="V54" i="1"/>
  <c r="U54" i="1"/>
  <c r="Q54" i="1"/>
  <c r="P54" i="1"/>
  <c r="L54" i="1"/>
  <c r="K54" i="1"/>
  <c r="J54" i="1"/>
  <c r="I54" i="1"/>
  <c r="H54" i="1"/>
  <c r="G54" i="1"/>
  <c r="AR53" i="1"/>
  <c r="AM53" i="1"/>
  <c r="AB53" i="1"/>
  <c r="AA53" i="1"/>
  <c r="V53" i="1"/>
  <c r="U53" i="1"/>
  <c r="Q53" i="1"/>
  <c r="P53" i="1"/>
  <c r="L53" i="1"/>
  <c r="K53" i="1"/>
  <c r="J53" i="1"/>
  <c r="I53" i="1"/>
  <c r="H53" i="1"/>
  <c r="G53" i="1"/>
  <c r="AR52" i="1"/>
  <c r="AM52" i="1"/>
  <c r="AB52" i="1"/>
  <c r="AA52" i="1"/>
  <c r="V52" i="1"/>
  <c r="U52" i="1"/>
  <c r="Q52" i="1"/>
  <c r="P52" i="1"/>
  <c r="L52" i="1"/>
  <c r="K52" i="1"/>
  <c r="J52" i="1"/>
  <c r="I52" i="1"/>
  <c r="H52" i="1"/>
  <c r="G52" i="1"/>
  <c r="AR51" i="1"/>
  <c r="AM51" i="1"/>
  <c r="AB51" i="1"/>
  <c r="AA51" i="1"/>
  <c r="V51" i="1"/>
  <c r="U51" i="1"/>
  <c r="Q51" i="1"/>
  <c r="P51" i="1"/>
  <c r="L51" i="1"/>
  <c r="K51" i="1"/>
  <c r="J51" i="1"/>
  <c r="I51" i="1"/>
  <c r="H51" i="1"/>
  <c r="G51" i="1"/>
  <c r="AR50" i="1"/>
  <c r="AM50" i="1"/>
  <c r="AB50" i="1"/>
  <c r="AA50" i="1"/>
  <c r="T50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W50" i="1"/>
  <c r="S50" i="1"/>
  <c r="V50" i="1"/>
  <c r="U50" i="1"/>
  <c r="Q50" i="1"/>
  <c r="P50" i="1"/>
  <c r="L50" i="1"/>
  <c r="K50" i="1"/>
  <c r="J50" i="1"/>
  <c r="I50" i="1"/>
  <c r="H50" i="1"/>
  <c r="G50" i="1"/>
  <c r="AR49" i="1"/>
  <c r="AM49" i="1"/>
  <c r="AB49" i="1"/>
  <c r="AA49" i="1"/>
  <c r="W49" i="1"/>
  <c r="S49" i="1"/>
  <c r="V49" i="1"/>
  <c r="U49" i="1"/>
  <c r="Q49" i="1"/>
  <c r="P49" i="1"/>
  <c r="L49" i="1"/>
  <c r="K49" i="1"/>
  <c r="J49" i="1"/>
  <c r="I49" i="1"/>
  <c r="H49" i="1"/>
  <c r="G49" i="1"/>
  <c r="AR48" i="1"/>
  <c r="AM48" i="1"/>
  <c r="AB48" i="1"/>
  <c r="AA48" i="1"/>
  <c r="W48" i="1"/>
  <c r="S48" i="1"/>
  <c r="V48" i="1"/>
  <c r="U48" i="1"/>
  <c r="Q48" i="1"/>
  <c r="P48" i="1"/>
  <c r="L48" i="1"/>
  <c r="K48" i="1"/>
  <c r="J48" i="1"/>
  <c r="I48" i="1"/>
  <c r="H48" i="1"/>
  <c r="G48" i="1"/>
  <c r="AR47" i="1"/>
  <c r="AM47" i="1"/>
  <c r="AB47" i="1"/>
  <c r="AA47" i="1"/>
  <c r="W47" i="1"/>
  <c r="S47" i="1"/>
  <c r="V47" i="1"/>
  <c r="U47" i="1"/>
  <c r="Q47" i="1"/>
  <c r="P47" i="1"/>
  <c r="L47" i="1"/>
  <c r="K47" i="1"/>
  <c r="J47" i="1"/>
  <c r="I47" i="1"/>
  <c r="H47" i="1"/>
  <c r="G47" i="1"/>
  <c r="AR46" i="1"/>
  <c r="AM46" i="1"/>
  <c r="AB46" i="1"/>
  <c r="AA46" i="1"/>
  <c r="W46" i="1"/>
  <c r="S46" i="1"/>
  <c r="V46" i="1"/>
  <c r="U46" i="1"/>
  <c r="Q46" i="1"/>
  <c r="P46" i="1"/>
  <c r="L46" i="1"/>
  <c r="K46" i="1"/>
  <c r="J46" i="1"/>
  <c r="I46" i="1"/>
  <c r="H46" i="1"/>
  <c r="G46" i="1"/>
  <c r="AR45" i="1"/>
  <c r="AM45" i="1"/>
  <c r="Z45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33" i="1"/>
  <c r="Z34" i="1"/>
  <c r="Z35" i="1"/>
  <c r="Z36" i="1"/>
  <c r="Z37" i="1"/>
  <c r="Z38" i="1"/>
  <c r="Z39" i="1"/>
  <c r="Z40" i="1"/>
  <c r="Z41" i="1"/>
  <c r="Z42" i="1"/>
  <c r="Z43" i="1"/>
  <c r="Z44" i="1"/>
  <c r="AC45" i="1"/>
  <c r="Y45" i="1"/>
  <c r="AB45" i="1"/>
  <c r="AA45" i="1"/>
  <c r="W45" i="1"/>
  <c r="S45" i="1"/>
  <c r="V45" i="1"/>
  <c r="U45" i="1"/>
  <c r="Q45" i="1"/>
  <c r="P45" i="1"/>
  <c r="L45" i="1"/>
  <c r="K45" i="1"/>
  <c r="J45" i="1"/>
  <c r="I45" i="1"/>
  <c r="H45" i="1"/>
  <c r="G45" i="1"/>
  <c r="AR44" i="1"/>
  <c r="AM44" i="1"/>
  <c r="AC44" i="1"/>
  <c r="Y44" i="1"/>
  <c r="AB44" i="1"/>
  <c r="AA44" i="1"/>
  <c r="W44" i="1"/>
  <c r="S44" i="1"/>
  <c r="V44" i="1"/>
  <c r="U44" i="1"/>
  <c r="Q44" i="1"/>
  <c r="P44" i="1"/>
  <c r="L44" i="1"/>
  <c r="K44" i="1"/>
  <c r="J44" i="1"/>
  <c r="I44" i="1"/>
  <c r="H44" i="1"/>
  <c r="G44" i="1"/>
  <c r="AR43" i="1"/>
  <c r="AM43" i="1"/>
  <c r="AC43" i="1"/>
  <c r="Y43" i="1"/>
  <c r="AB43" i="1"/>
  <c r="AA43" i="1"/>
  <c r="W43" i="1"/>
  <c r="S43" i="1"/>
  <c r="V43" i="1"/>
  <c r="U43" i="1"/>
  <c r="Q43" i="1"/>
  <c r="P43" i="1"/>
  <c r="L43" i="1"/>
  <c r="K43" i="1"/>
  <c r="J43" i="1"/>
  <c r="I43" i="1"/>
  <c r="H43" i="1"/>
  <c r="G43" i="1"/>
  <c r="AR42" i="1"/>
  <c r="AM42" i="1"/>
  <c r="AC42" i="1"/>
  <c r="Y42" i="1"/>
  <c r="AB42" i="1"/>
  <c r="AA42" i="1"/>
  <c r="W42" i="1"/>
  <c r="S42" i="1"/>
  <c r="V42" i="1"/>
  <c r="U42" i="1"/>
  <c r="Q42" i="1"/>
  <c r="P42" i="1"/>
  <c r="L42" i="1"/>
  <c r="K42" i="1"/>
  <c r="J42" i="1"/>
  <c r="I42" i="1"/>
  <c r="H42" i="1"/>
  <c r="G42" i="1"/>
  <c r="AR41" i="1"/>
  <c r="AM41" i="1"/>
  <c r="AC41" i="1"/>
  <c r="Y41" i="1"/>
  <c r="AB41" i="1"/>
  <c r="AA41" i="1"/>
  <c r="W41" i="1"/>
  <c r="S41" i="1"/>
  <c r="V41" i="1"/>
  <c r="U41" i="1"/>
  <c r="Q41" i="1"/>
  <c r="P41" i="1"/>
  <c r="L41" i="1"/>
  <c r="K41" i="1"/>
  <c r="J41" i="1"/>
  <c r="I41" i="1"/>
  <c r="H41" i="1"/>
  <c r="G41" i="1"/>
  <c r="AR40" i="1"/>
  <c r="AM40" i="1"/>
  <c r="AC40" i="1"/>
  <c r="Y40" i="1"/>
  <c r="AB40" i="1"/>
  <c r="AA40" i="1"/>
  <c r="W40" i="1"/>
  <c r="S40" i="1"/>
  <c r="V40" i="1"/>
  <c r="U40" i="1"/>
  <c r="Q40" i="1"/>
  <c r="P40" i="1"/>
  <c r="L40" i="1"/>
  <c r="K40" i="1"/>
  <c r="J40" i="1"/>
  <c r="I40" i="1"/>
  <c r="H40" i="1"/>
  <c r="G40" i="1"/>
  <c r="AR39" i="1"/>
  <c r="AM39" i="1"/>
  <c r="AC39" i="1"/>
  <c r="Y39" i="1"/>
  <c r="AB39" i="1"/>
  <c r="AA39" i="1"/>
  <c r="W39" i="1"/>
  <c r="S39" i="1"/>
  <c r="V39" i="1"/>
  <c r="U39" i="1"/>
  <c r="Q39" i="1"/>
  <c r="P39" i="1"/>
  <c r="L39" i="1"/>
  <c r="K39" i="1"/>
  <c r="J39" i="1"/>
  <c r="I39" i="1"/>
  <c r="H39" i="1"/>
  <c r="G39" i="1"/>
  <c r="AR38" i="1"/>
  <c r="AM38" i="1"/>
  <c r="AF38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33" i="1"/>
  <c r="AF34" i="1"/>
  <c r="AF35" i="1"/>
  <c r="AF36" i="1"/>
  <c r="AF37" i="1"/>
  <c r="AI38" i="1"/>
  <c r="AE38" i="1"/>
  <c r="AH38" i="1"/>
  <c r="AG38" i="1"/>
  <c r="AC38" i="1"/>
  <c r="Y38" i="1"/>
  <c r="AB38" i="1"/>
  <c r="AA38" i="1"/>
  <c r="W38" i="1"/>
  <c r="S38" i="1"/>
  <c r="V38" i="1"/>
  <c r="U38" i="1"/>
  <c r="Q38" i="1"/>
  <c r="P38" i="1"/>
  <c r="L38" i="1"/>
  <c r="K38" i="1"/>
  <c r="J38" i="1"/>
  <c r="I38" i="1"/>
  <c r="H38" i="1"/>
  <c r="G38" i="1"/>
  <c r="AR37" i="1"/>
  <c r="AM37" i="1"/>
  <c r="AI37" i="1"/>
  <c r="AE37" i="1"/>
  <c r="AH37" i="1"/>
  <c r="AG37" i="1"/>
  <c r="AC37" i="1"/>
  <c r="Y37" i="1"/>
  <c r="AB37" i="1"/>
  <c r="AA37" i="1"/>
  <c r="W37" i="1"/>
  <c r="S37" i="1"/>
  <c r="V37" i="1"/>
  <c r="U37" i="1"/>
  <c r="Q37" i="1"/>
  <c r="P37" i="1"/>
  <c r="L37" i="1"/>
  <c r="K37" i="1"/>
  <c r="J37" i="1"/>
  <c r="I37" i="1"/>
  <c r="H37" i="1"/>
  <c r="G37" i="1"/>
  <c r="AR36" i="1"/>
  <c r="AM36" i="1"/>
  <c r="AI36" i="1"/>
  <c r="AE36" i="1"/>
  <c r="AH36" i="1"/>
  <c r="AG36" i="1"/>
  <c r="AC36" i="1"/>
  <c r="Y36" i="1"/>
  <c r="AB36" i="1"/>
  <c r="AA36" i="1"/>
  <c r="W36" i="1"/>
  <c r="S36" i="1"/>
  <c r="V36" i="1"/>
  <c r="U36" i="1"/>
  <c r="Q36" i="1"/>
  <c r="P36" i="1"/>
  <c r="L36" i="1"/>
  <c r="K36" i="1"/>
  <c r="J36" i="1"/>
  <c r="I36" i="1"/>
  <c r="H36" i="1"/>
  <c r="G36" i="1"/>
  <c r="AR35" i="1"/>
  <c r="AM35" i="1"/>
  <c r="AI35" i="1"/>
  <c r="AE35" i="1"/>
  <c r="AH35" i="1"/>
  <c r="AG35" i="1"/>
  <c r="AC35" i="1"/>
  <c r="Y35" i="1"/>
  <c r="AB35" i="1"/>
  <c r="AA35" i="1"/>
  <c r="W35" i="1"/>
  <c r="S35" i="1"/>
  <c r="V35" i="1"/>
  <c r="U35" i="1"/>
  <c r="Q35" i="1"/>
  <c r="P35" i="1"/>
  <c r="L35" i="1"/>
  <c r="K35" i="1"/>
  <c r="J35" i="1"/>
  <c r="I35" i="1"/>
  <c r="H35" i="1"/>
  <c r="G35" i="1"/>
  <c r="AR34" i="1"/>
  <c r="AM34" i="1"/>
  <c r="AI34" i="1"/>
  <c r="AE34" i="1"/>
  <c r="AH34" i="1"/>
  <c r="AG34" i="1"/>
  <c r="AC34" i="1"/>
  <c r="Y34" i="1"/>
  <c r="AB34" i="1"/>
  <c r="AA34" i="1"/>
  <c r="W34" i="1"/>
  <c r="S34" i="1"/>
  <c r="V34" i="1"/>
  <c r="U34" i="1"/>
  <c r="Q34" i="1"/>
  <c r="P34" i="1"/>
  <c r="L34" i="1"/>
  <c r="K34" i="1"/>
  <c r="J34" i="1"/>
  <c r="I34" i="1"/>
  <c r="H34" i="1"/>
  <c r="G34" i="1"/>
  <c r="AR33" i="1"/>
  <c r="AL3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N33" i="1"/>
  <c r="AK33" i="1"/>
  <c r="AM33" i="1"/>
  <c r="AI33" i="1"/>
  <c r="AE33" i="1"/>
  <c r="AH33" i="1"/>
  <c r="AG33" i="1"/>
  <c r="AC33" i="1"/>
  <c r="Y33" i="1"/>
  <c r="AB33" i="1"/>
  <c r="AA33" i="1"/>
  <c r="W33" i="1"/>
  <c r="S33" i="1"/>
  <c r="V33" i="1"/>
  <c r="U33" i="1"/>
  <c r="Q33" i="1"/>
  <c r="P33" i="1"/>
  <c r="L33" i="1"/>
  <c r="K33" i="1"/>
  <c r="J33" i="1"/>
  <c r="I33" i="1"/>
  <c r="H33" i="1"/>
  <c r="G3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S32" i="1"/>
  <c r="AN32" i="1"/>
  <c r="AI32" i="1"/>
  <c r="AC32" i="1"/>
  <c r="W32" i="1"/>
  <c r="Q32" i="1"/>
  <c r="AS31" i="1"/>
  <c r="AN31" i="1"/>
  <c r="AI31" i="1"/>
  <c r="AC31" i="1"/>
  <c r="W31" i="1"/>
  <c r="Q31" i="1"/>
  <c r="AS30" i="1"/>
  <c r="AN30" i="1"/>
  <c r="AI30" i="1"/>
  <c r="AC30" i="1"/>
  <c r="W30" i="1"/>
  <c r="Q30" i="1"/>
  <c r="AS29" i="1"/>
  <c r="AN29" i="1"/>
  <c r="AI29" i="1"/>
  <c r="AC29" i="1"/>
  <c r="W29" i="1"/>
  <c r="Q29" i="1"/>
  <c r="AS28" i="1"/>
  <c r="AN28" i="1"/>
  <c r="AI28" i="1"/>
  <c r="AC28" i="1"/>
  <c r="W28" i="1"/>
  <c r="Q28" i="1"/>
  <c r="AS27" i="1"/>
  <c r="AN27" i="1"/>
  <c r="AI27" i="1"/>
  <c r="AC27" i="1"/>
  <c r="W27" i="1"/>
  <c r="Q27" i="1"/>
  <c r="AS26" i="1"/>
  <c r="AN26" i="1"/>
  <c r="AI26" i="1"/>
  <c r="AC26" i="1"/>
  <c r="W26" i="1"/>
  <c r="Q26" i="1"/>
  <c r="AS25" i="1"/>
  <c r="AN25" i="1"/>
  <c r="AI25" i="1"/>
  <c r="AC25" i="1"/>
  <c r="W25" i="1"/>
  <c r="Q25" i="1"/>
  <c r="AS24" i="1"/>
  <c r="AN24" i="1"/>
  <c r="AI24" i="1"/>
  <c r="AC24" i="1"/>
  <c r="W24" i="1"/>
  <c r="Q24" i="1"/>
  <c r="AS23" i="1"/>
  <c r="AN23" i="1"/>
  <c r="AI23" i="1"/>
  <c r="AC23" i="1"/>
  <c r="W23" i="1"/>
  <c r="Q23" i="1"/>
  <c r="AS22" i="1"/>
  <c r="AN22" i="1"/>
  <c r="AI22" i="1"/>
  <c r="AC22" i="1"/>
  <c r="W22" i="1"/>
  <c r="Q22" i="1"/>
  <c r="AS21" i="1"/>
  <c r="AN21" i="1"/>
  <c r="AI21" i="1"/>
  <c r="AC21" i="1"/>
  <c r="W21" i="1"/>
  <c r="Q21" i="1"/>
  <c r="AS20" i="1"/>
  <c r="AP20" i="1"/>
  <c r="AR20" i="1"/>
  <c r="AN20" i="1"/>
  <c r="AK20" i="1"/>
  <c r="AM20" i="1"/>
  <c r="AI20" i="1"/>
  <c r="AE20" i="1"/>
  <c r="AH20" i="1"/>
  <c r="AG20" i="1"/>
  <c r="AC20" i="1"/>
  <c r="Y20" i="1"/>
  <c r="AB20" i="1"/>
  <c r="AA20" i="1"/>
  <c r="W20" i="1"/>
  <c r="S20" i="1"/>
  <c r="V20" i="1"/>
  <c r="U20" i="1"/>
  <c r="Q20" i="1"/>
  <c r="P20" i="1"/>
  <c r="L20" i="1"/>
  <c r="K20" i="1"/>
  <c r="J20" i="1"/>
  <c r="I20" i="1"/>
  <c r="H20" i="1"/>
  <c r="G20" i="1"/>
  <c r="AS19" i="1"/>
  <c r="AP19" i="1"/>
  <c r="AR19" i="1"/>
  <c r="AN19" i="1"/>
  <c r="AK19" i="1"/>
  <c r="AM19" i="1"/>
  <c r="AI19" i="1"/>
  <c r="AE19" i="1"/>
  <c r="AH19" i="1"/>
  <c r="AG19" i="1"/>
  <c r="AC19" i="1"/>
  <c r="Y19" i="1"/>
  <c r="AB19" i="1"/>
  <c r="AA19" i="1"/>
  <c r="W19" i="1"/>
  <c r="S19" i="1"/>
  <c r="V19" i="1"/>
  <c r="U19" i="1"/>
  <c r="Q19" i="1"/>
  <c r="P19" i="1"/>
  <c r="L19" i="1"/>
  <c r="K19" i="1"/>
  <c r="J19" i="1"/>
  <c r="I19" i="1"/>
  <c r="H19" i="1"/>
  <c r="G19" i="1"/>
  <c r="AS18" i="1"/>
  <c r="AP18" i="1"/>
  <c r="AR18" i="1"/>
  <c r="AN18" i="1"/>
  <c r="AK18" i="1"/>
  <c r="AM18" i="1"/>
  <c r="AI18" i="1"/>
  <c r="AE18" i="1"/>
  <c r="AH18" i="1"/>
  <c r="AG18" i="1"/>
  <c r="AC18" i="1"/>
  <c r="Y18" i="1"/>
  <c r="AB18" i="1"/>
  <c r="AA18" i="1"/>
  <c r="W18" i="1"/>
  <c r="S18" i="1"/>
  <c r="V18" i="1"/>
  <c r="U18" i="1"/>
  <c r="Q18" i="1"/>
  <c r="P18" i="1"/>
  <c r="L18" i="1"/>
  <c r="K18" i="1"/>
  <c r="J18" i="1"/>
  <c r="I18" i="1"/>
  <c r="H18" i="1"/>
  <c r="G18" i="1"/>
  <c r="AS17" i="1"/>
  <c r="AP17" i="1"/>
  <c r="AR17" i="1"/>
  <c r="AN17" i="1"/>
  <c r="AK17" i="1"/>
  <c r="AM17" i="1"/>
  <c r="AI17" i="1"/>
  <c r="AE17" i="1"/>
  <c r="AH17" i="1"/>
  <c r="AG17" i="1"/>
  <c r="AC17" i="1"/>
  <c r="Y17" i="1"/>
  <c r="AB17" i="1"/>
  <c r="AA17" i="1"/>
  <c r="W17" i="1"/>
  <c r="S17" i="1"/>
  <c r="V17" i="1"/>
  <c r="U17" i="1"/>
  <c r="Q17" i="1"/>
  <c r="P17" i="1"/>
  <c r="L17" i="1"/>
  <c r="K17" i="1"/>
  <c r="J17" i="1"/>
  <c r="I17" i="1"/>
  <c r="H17" i="1"/>
  <c r="G17" i="1"/>
  <c r="AS16" i="1"/>
  <c r="AP16" i="1"/>
  <c r="AR16" i="1"/>
  <c r="AN16" i="1"/>
  <c r="AK16" i="1"/>
  <c r="AM16" i="1"/>
  <c r="AI16" i="1"/>
  <c r="AE16" i="1"/>
  <c r="AH16" i="1"/>
  <c r="AG16" i="1"/>
  <c r="AC16" i="1"/>
  <c r="Y16" i="1"/>
  <c r="AB16" i="1"/>
  <c r="AA16" i="1"/>
  <c r="W16" i="1"/>
  <c r="S16" i="1"/>
  <c r="V16" i="1"/>
  <c r="U16" i="1"/>
  <c r="Q16" i="1"/>
  <c r="P16" i="1"/>
  <c r="L16" i="1"/>
  <c r="K16" i="1"/>
  <c r="J16" i="1"/>
  <c r="I16" i="1"/>
  <c r="H16" i="1"/>
  <c r="G16" i="1"/>
  <c r="AS15" i="1"/>
  <c r="AP15" i="1"/>
  <c r="AR15" i="1"/>
  <c r="AN15" i="1"/>
  <c r="AK15" i="1"/>
  <c r="AM15" i="1"/>
  <c r="AI15" i="1"/>
  <c r="AE15" i="1"/>
  <c r="AH15" i="1"/>
  <c r="AG15" i="1"/>
  <c r="AC15" i="1"/>
  <c r="Y15" i="1"/>
  <c r="AB15" i="1"/>
  <c r="AA15" i="1"/>
  <c r="W15" i="1"/>
  <c r="S15" i="1"/>
  <c r="V15" i="1"/>
  <c r="U15" i="1"/>
  <c r="Q15" i="1"/>
  <c r="P15" i="1"/>
  <c r="L15" i="1"/>
  <c r="K15" i="1"/>
  <c r="J15" i="1"/>
  <c r="I15" i="1"/>
  <c r="H15" i="1"/>
  <c r="G15" i="1"/>
  <c r="AS14" i="1"/>
  <c r="AP14" i="1"/>
  <c r="AR14" i="1"/>
  <c r="AN14" i="1"/>
  <c r="AK14" i="1"/>
  <c r="AM14" i="1"/>
  <c r="AI14" i="1"/>
  <c r="AE14" i="1"/>
  <c r="AH14" i="1"/>
  <c r="AG14" i="1"/>
  <c r="AC14" i="1"/>
  <c r="Y14" i="1"/>
  <c r="AB14" i="1"/>
  <c r="AA14" i="1"/>
  <c r="W14" i="1"/>
  <c r="S14" i="1"/>
  <c r="V14" i="1"/>
  <c r="U14" i="1"/>
  <c r="Q14" i="1"/>
  <c r="P14" i="1"/>
  <c r="L14" i="1"/>
  <c r="K14" i="1"/>
  <c r="J14" i="1"/>
  <c r="I14" i="1"/>
  <c r="H14" i="1"/>
  <c r="G14" i="1"/>
  <c r="AS13" i="1"/>
  <c r="AP13" i="1"/>
  <c r="AR13" i="1"/>
  <c r="AN13" i="1"/>
  <c r="AK13" i="1"/>
  <c r="AM13" i="1"/>
  <c r="AI13" i="1"/>
  <c r="AE13" i="1"/>
  <c r="AH13" i="1"/>
  <c r="AG13" i="1"/>
  <c r="AC13" i="1"/>
  <c r="Y13" i="1"/>
  <c r="AB13" i="1"/>
  <c r="AA13" i="1"/>
  <c r="W13" i="1"/>
  <c r="S13" i="1"/>
  <c r="V13" i="1"/>
  <c r="U13" i="1"/>
  <c r="Q13" i="1"/>
  <c r="P13" i="1"/>
  <c r="L13" i="1"/>
  <c r="K13" i="1"/>
  <c r="J13" i="1"/>
  <c r="I13" i="1"/>
  <c r="H13" i="1"/>
  <c r="G13" i="1"/>
  <c r="AS12" i="1"/>
  <c r="AP12" i="1"/>
  <c r="AR12" i="1"/>
  <c r="AN12" i="1"/>
  <c r="AK12" i="1"/>
  <c r="AM12" i="1"/>
  <c r="AI12" i="1"/>
  <c r="AE12" i="1"/>
  <c r="AH12" i="1"/>
  <c r="AG12" i="1"/>
  <c r="AC12" i="1"/>
  <c r="Y12" i="1"/>
  <c r="AB12" i="1"/>
  <c r="AA12" i="1"/>
  <c r="W12" i="1"/>
  <c r="S12" i="1"/>
  <c r="V12" i="1"/>
  <c r="U12" i="1"/>
  <c r="Q12" i="1"/>
  <c r="P12" i="1"/>
  <c r="L12" i="1"/>
  <c r="K12" i="1"/>
  <c r="J12" i="1"/>
  <c r="I12" i="1"/>
  <c r="H12" i="1"/>
  <c r="G12" i="1"/>
  <c r="AS11" i="1"/>
  <c r="AP11" i="1"/>
  <c r="AR11" i="1"/>
  <c r="AN11" i="1"/>
  <c r="AK11" i="1"/>
  <c r="AM11" i="1"/>
  <c r="AI11" i="1"/>
  <c r="AE11" i="1"/>
  <c r="AH11" i="1"/>
  <c r="AG11" i="1"/>
  <c r="AC11" i="1"/>
  <c r="Y11" i="1"/>
  <c r="AB11" i="1"/>
  <c r="AA11" i="1"/>
  <c r="W11" i="1"/>
  <c r="S11" i="1"/>
  <c r="V11" i="1"/>
  <c r="U11" i="1"/>
  <c r="Q11" i="1"/>
  <c r="P11" i="1"/>
  <c r="L11" i="1"/>
  <c r="K11" i="1"/>
  <c r="J11" i="1"/>
  <c r="I11" i="1"/>
  <c r="H11" i="1"/>
  <c r="G11" i="1"/>
  <c r="AS10" i="1"/>
  <c r="AP10" i="1"/>
  <c r="AR10" i="1"/>
  <c r="AN10" i="1"/>
  <c r="AK10" i="1"/>
  <c r="AM10" i="1"/>
  <c r="AI10" i="1"/>
  <c r="AE10" i="1"/>
  <c r="AH10" i="1"/>
  <c r="AG10" i="1"/>
  <c r="AC10" i="1"/>
  <c r="Y10" i="1"/>
  <c r="AB10" i="1"/>
  <c r="AA10" i="1"/>
  <c r="W10" i="1"/>
  <c r="S10" i="1"/>
  <c r="V10" i="1"/>
  <c r="U10" i="1"/>
  <c r="Q10" i="1"/>
  <c r="P10" i="1"/>
  <c r="L10" i="1"/>
  <c r="K10" i="1"/>
  <c r="J10" i="1"/>
  <c r="I10" i="1"/>
  <c r="H10" i="1"/>
  <c r="G10" i="1"/>
  <c r="AS9" i="1"/>
  <c r="AP9" i="1"/>
  <c r="AR9" i="1"/>
  <c r="AN9" i="1"/>
  <c r="AK9" i="1"/>
  <c r="AM9" i="1"/>
  <c r="AI9" i="1"/>
  <c r="AE9" i="1"/>
  <c r="AH9" i="1"/>
  <c r="AG9" i="1"/>
  <c r="AC9" i="1"/>
  <c r="Y9" i="1"/>
  <c r="AB9" i="1"/>
  <c r="AA9" i="1"/>
  <c r="W9" i="1"/>
  <c r="S9" i="1"/>
  <c r="V9" i="1"/>
  <c r="U9" i="1"/>
  <c r="Q9" i="1"/>
  <c r="P9" i="1"/>
  <c r="L9" i="1"/>
  <c r="K9" i="1"/>
  <c r="J9" i="1"/>
  <c r="I9" i="1"/>
  <c r="H9" i="1"/>
  <c r="G9" i="1"/>
  <c r="AS8" i="1"/>
  <c r="AP8" i="1"/>
  <c r="AR8" i="1"/>
  <c r="AN8" i="1"/>
  <c r="AK8" i="1"/>
  <c r="AM8" i="1"/>
  <c r="AI8" i="1"/>
  <c r="AE8" i="1"/>
  <c r="AH8" i="1"/>
  <c r="AG8" i="1"/>
  <c r="AC8" i="1"/>
  <c r="Y8" i="1"/>
  <c r="AB8" i="1"/>
  <c r="AA8" i="1"/>
  <c r="W8" i="1"/>
  <c r="S8" i="1"/>
  <c r="V8" i="1"/>
  <c r="U8" i="1"/>
  <c r="Q8" i="1"/>
  <c r="P8" i="1"/>
  <c r="L8" i="1"/>
  <c r="K8" i="1"/>
  <c r="J8" i="1"/>
  <c r="I8" i="1"/>
  <c r="H8" i="1"/>
  <c r="G8" i="1"/>
  <c r="AS7" i="1"/>
  <c r="AP7" i="1"/>
  <c r="AR7" i="1"/>
  <c r="AN7" i="1"/>
  <c r="AK7" i="1"/>
  <c r="AM7" i="1"/>
  <c r="AI7" i="1"/>
  <c r="AE7" i="1"/>
  <c r="AH7" i="1"/>
  <c r="AG7" i="1"/>
  <c r="AC7" i="1"/>
  <c r="Y7" i="1"/>
  <c r="AB7" i="1"/>
  <c r="AA7" i="1"/>
  <c r="W7" i="1"/>
  <c r="S7" i="1"/>
  <c r="V7" i="1"/>
  <c r="U7" i="1"/>
  <c r="Q7" i="1"/>
  <c r="P7" i="1"/>
  <c r="L7" i="1"/>
  <c r="K7" i="1"/>
  <c r="J7" i="1"/>
  <c r="I7" i="1"/>
  <c r="H7" i="1"/>
  <c r="G7" i="1"/>
  <c r="AS6" i="1"/>
  <c r="AP6" i="1"/>
  <c r="AR6" i="1"/>
  <c r="AN6" i="1"/>
  <c r="AK6" i="1"/>
  <c r="AM6" i="1"/>
  <c r="AI6" i="1"/>
  <c r="AE6" i="1"/>
  <c r="AH6" i="1"/>
  <c r="AG6" i="1"/>
  <c r="AC6" i="1"/>
  <c r="Y6" i="1"/>
  <c r="AB6" i="1"/>
  <c r="AA6" i="1"/>
  <c r="W6" i="1"/>
  <c r="S6" i="1"/>
  <c r="V6" i="1"/>
  <c r="U6" i="1"/>
  <c r="Q6" i="1"/>
  <c r="P6" i="1"/>
  <c r="L6" i="1"/>
  <c r="K6" i="1"/>
  <c r="J6" i="1"/>
  <c r="I6" i="1"/>
  <c r="H6" i="1"/>
  <c r="G6" i="1"/>
  <c r="AS5" i="1"/>
  <c r="AP5" i="1"/>
  <c r="AR5" i="1"/>
  <c r="AN5" i="1"/>
  <c r="AK5" i="1"/>
  <c r="AM5" i="1"/>
  <c r="AI5" i="1"/>
  <c r="AE5" i="1"/>
  <c r="AH5" i="1"/>
  <c r="AG5" i="1"/>
  <c r="AC5" i="1"/>
  <c r="Y5" i="1"/>
  <c r="AB5" i="1"/>
  <c r="AA5" i="1"/>
  <c r="W5" i="1"/>
  <c r="S5" i="1"/>
  <c r="V5" i="1"/>
  <c r="U5" i="1"/>
  <c r="Q5" i="1"/>
  <c r="P5" i="1"/>
  <c r="L5" i="1"/>
  <c r="K5" i="1"/>
  <c r="J5" i="1"/>
  <c r="I5" i="1"/>
  <c r="H5" i="1"/>
  <c r="G5" i="1"/>
  <c r="AS4" i="1"/>
  <c r="AP4" i="1"/>
  <c r="AR4" i="1"/>
  <c r="AN4" i="1"/>
  <c r="AK4" i="1"/>
  <c r="AM4" i="1"/>
  <c r="AI4" i="1"/>
  <c r="AE4" i="1"/>
  <c r="AH4" i="1"/>
  <c r="AG4" i="1"/>
  <c r="AC4" i="1"/>
  <c r="Y4" i="1"/>
  <c r="AB4" i="1"/>
  <c r="AA4" i="1"/>
  <c r="W4" i="1"/>
  <c r="S4" i="1"/>
  <c r="V4" i="1"/>
  <c r="U4" i="1"/>
  <c r="Q4" i="1"/>
  <c r="P4" i="1"/>
  <c r="L4" i="1"/>
  <c r="K4" i="1"/>
  <c r="J4" i="1"/>
  <c r="I4" i="1"/>
  <c r="H4" i="1"/>
  <c r="G4" i="1"/>
</calcChain>
</file>

<file path=xl/comments1.xml><?xml version="1.0" encoding="utf-8"?>
<comments xmlns="http://schemas.openxmlformats.org/spreadsheetml/2006/main">
  <authors>
    <author>Xreid</author>
  </authors>
  <commentList>
    <comment ref="AB3" authorId="0">
      <text>
        <r>
          <rPr>
            <b/>
            <sz val="9"/>
            <color indexed="81"/>
            <rFont val="Tahoma"/>
            <charset val="1"/>
          </rPr>
          <t>Xreid:</t>
        </r>
        <r>
          <rPr>
            <sz val="9"/>
            <color indexed="81"/>
            <rFont val="Tahoma"/>
            <charset val="1"/>
          </rPr>
          <t xml:space="preserve">
Endret distanse fra 108 til 82km</t>
        </r>
      </text>
    </comment>
  </commentList>
</comments>
</file>

<file path=xl/sharedStrings.xml><?xml version="1.0" encoding="utf-8"?>
<sst xmlns="http://schemas.openxmlformats.org/spreadsheetml/2006/main" count="296" uniqueCount="83">
  <si>
    <t>sjekke formel</t>
  </si>
  <si>
    <t>sjekk formel</t>
  </si>
  <si>
    <t>Startnummer</t>
  </si>
  <si>
    <t>Betalt:</t>
  </si>
  <si>
    <t>Navn:</t>
  </si>
  <si>
    <t>Klasse:</t>
  </si>
  <si>
    <t>Lagleder:</t>
  </si>
  <si>
    <t>Land:</t>
  </si>
  <si>
    <t>Rauhelleren</t>
    <phoneticPr fontId="0" type="noConversion"/>
  </si>
  <si>
    <t>Solheimsstølen</t>
    <phoneticPr fontId="0" type="noConversion"/>
  </si>
  <si>
    <t>Mårbø</t>
    <phoneticPr fontId="0" type="noConversion"/>
  </si>
  <si>
    <t>Kalhovd</t>
    <phoneticPr fontId="0" type="noConversion"/>
  </si>
  <si>
    <t>Rjukan</t>
    <phoneticPr fontId="0" type="noConversion"/>
  </si>
  <si>
    <t>Toppen</t>
    <phoneticPr fontId="0" type="noConversion"/>
  </si>
  <si>
    <t>Start</t>
    <phoneticPr fontId="0" type="noConversion"/>
  </si>
  <si>
    <t xml:space="preserve">Tid </t>
    <phoneticPr fontId="0" type="noConversion"/>
  </si>
  <si>
    <t>Snittfart</t>
  </si>
  <si>
    <t>Solheimsstulen</t>
    <phoneticPr fontId="0" type="noConversion"/>
  </si>
  <si>
    <t>Tid</t>
    <phoneticPr fontId="0" type="noConversion"/>
  </si>
  <si>
    <t>Strekktid</t>
    <phoneticPr fontId="0" type="noConversion"/>
  </si>
  <si>
    <t>Snitt strekk</t>
  </si>
  <si>
    <t>Snittfart total</t>
  </si>
  <si>
    <t>Mårbu</t>
  </si>
  <si>
    <t>Gj.snitt fart</t>
    <phoneticPr fontId="0" type="noConversion"/>
  </si>
  <si>
    <t>Gj.snit fart</t>
    <phoneticPr fontId="0" type="noConversion"/>
  </si>
  <si>
    <t>Strekketid</t>
  </si>
  <si>
    <t>Ok</t>
  </si>
  <si>
    <t>Ove Viveli</t>
  </si>
  <si>
    <t>Individual</t>
  </si>
  <si>
    <t>Norway</t>
  </si>
  <si>
    <t>Simen Vogt-Svendsen</t>
  </si>
  <si>
    <t>Ragnar Nygård</t>
  </si>
  <si>
    <t>Robert Steer</t>
  </si>
  <si>
    <t>UK</t>
  </si>
  <si>
    <t>Jan Rikard Olafsen</t>
  </si>
  <si>
    <t>Team</t>
  </si>
  <si>
    <t>Morten Formo</t>
  </si>
  <si>
    <t>Knut Johannes Hallingstad</t>
  </si>
  <si>
    <t>Jin Cao</t>
  </si>
  <si>
    <t>China</t>
  </si>
  <si>
    <t>Svein Vestøl</t>
  </si>
  <si>
    <t>Jenn Gaskell</t>
  </si>
  <si>
    <t>Leif Abrahamsen</t>
  </si>
  <si>
    <t>Amund Totland</t>
  </si>
  <si>
    <t>Øyvind Lindstrøm</t>
  </si>
  <si>
    <t>John Hornbech Christensen</t>
  </si>
  <si>
    <t>Denmark</t>
  </si>
  <si>
    <t>Geir Frykholm</t>
  </si>
  <si>
    <t>Erik Ottesen</t>
  </si>
  <si>
    <t>Stian Vik Birkestrand</t>
  </si>
  <si>
    <t>Dave Baker</t>
  </si>
  <si>
    <t>Trond Kristensen</t>
  </si>
  <si>
    <t>Robert Sørlie</t>
  </si>
  <si>
    <t>DNF, Olavsbu</t>
  </si>
  <si>
    <t>Eirik Johannessen</t>
  </si>
  <si>
    <t>DNF, Krossobanen</t>
  </si>
  <si>
    <t>Anders Haug</t>
  </si>
  <si>
    <t>Truls E. Jørgensen</t>
  </si>
  <si>
    <t>Knut Harald Semb</t>
  </si>
  <si>
    <t>DNF</t>
  </si>
  <si>
    <t>Even Nyhus</t>
  </si>
  <si>
    <t>Lars-Martin Hejll</t>
  </si>
  <si>
    <t>Håkon Lie</t>
  </si>
  <si>
    <t>Jesper Andreas Christiansen</t>
  </si>
  <si>
    <t>Gunnar Alfheim</t>
  </si>
  <si>
    <t>Anved Aarbakke</t>
  </si>
  <si>
    <t>Asbjørn Myhre</t>
  </si>
  <si>
    <t>Anine Elieson</t>
  </si>
  <si>
    <t>Kristine Borthen</t>
  </si>
  <si>
    <t>Preben Kristensen</t>
  </si>
  <si>
    <t>Ida Helene Yksnøy</t>
  </si>
  <si>
    <t>Jannicke Berg</t>
  </si>
  <si>
    <t>Kjell Eivind Røstum</t>
  </si>
  <si>
    <t>Alf Andersen</t>
  </si>
  <si>
    <t>Geir Ola Nakken</t>
  </si>
  <si>
    <t>Jørgen Schia</t>
  </si>
  <si>
    <t>Rolf Jenssen</t>
  </si>
  <si>
    <t>Timo Knoch</t>
  </si>
  <si>
    <t>Germany</t>
  </si>
  <si>
    <t>Bengt Jangefelt</t>
  </si>
  <si>
    <t>Elisabeth Jangefelt</t>
  </si>
  <si>
    <t>Kvinner (5 deltagere):</t>
  </si>
  <si>
    <t>Menn (39 deltagere):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</si>
</sst>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m/d/yy\ hh:mm;@"/>
    <numFmt numFmtId="166" formatCode="0.0"/>
  </numFmts>
  <fonts count="14"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 (Body)"/>
    </font>
    <font>
      <sz val="12"/>
      <color indexed="9"/>
      <name val="Calibri (Body)"/>
    </font>
    <font>
      <sz val="12"/>
      <color indexed="63"/>
      <name val="Calibri (Body)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sz val="9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21" fontId="0" fillId="2" borderId="0" xfId="0" applyNumberFormat="1" applyFill="1"/>
    <xf numFmtId="0" fontId="0" fillId="0" borderId="0" xfId="0" applyFill="1"/>
    <xf numFmtId="22" fontId="0" fillId="2" borderId="0" xfId="0" applyNumberFormat="1" applyFill="1"/>
    <xf numFmtId="0" fontId="0" fillId="2" borderId="0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0" fontId="0" fillId="4" borderId="0" xfId="0" applyFill="1" applyBorder="1"/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0" fillId="4" borderId="1" xfId="0" applyNumberFormat="1" applyFill="1" applyBorder="1" applyAlignment="1">
      <alignment horizontal="center"/>
    </xf>
    <xf numFmtId="22" fontId="0" fillId="3" borderId="1" xfId="0" applyNumberFormat="1" applyFill="1" applyBorder="1"/>
    <xf numFmtId="21" fontId="0" fillId="3" borderId="1" xfId="0" applyNumberFormat="1" applyFill="1" applyBorder="1"/>
    <xf numFmtId="166" fontId="0" fillId="3" borderId="1" xfId="0" applyNumberFormat="1" applyFill="1" applyBorder="1"/>
    <xf numFmtId="1" fontId="0" fillId="3" borderId="1" xfId="0" applyNumberFormat="1" applyFill="1" applyBorder="1"/>
    <xf numFmtId="22" fontId="0" fillId="4" borderId="4" xfId="0" applyNumberFormat="1" applyFill="1" applyBorder="1"/>
    <xf numFmtId="21" fontId="0" fillId="4" borderId="1" xfId="0" applyNumberFormat="1" applyFill="1" applyBorder="1"/>
    <xf numFmtId="166" fontId="0" fillId="4" borderId="1" xfId="0" applyNumberFormat="1" applyFill="1" applyBorder="1"/>
    <xf numFmtId="22" fontId="0" fillId="4" borderId="1" xfId="0" applyNumberFormat="1" applyFill="1" applyBorder="1"/>
    <xf numFmtId="166" fontId="0" fillId="5" borderId="1" xfId="0" applyNumberFormat="1" applyFill="1" applyBorder="1"/>
    <xf numFmtId="22" fontId="0" fillId="3" borderId="1" xfId="0" applyNumberFormat="1" applyFill="1" applyBorder="1" applyAlignment="1">
      <alignment horizontal="right"/>
    </xf>
    <xf numFmtId="46" fontId="0" fillId="3" borderId="1" xfId="0" applyNumberFormat="1" applyFill="1" applyBorder="1"/>
    <xf numFmtId="166" fontId="0" fillId="6" borderId="1" xfId="0" applyNumberFormat="1" applyFill="1" applyBorder="1"/>
    <xf numFmtId="46" fontId="0" fillId="4" borderId="1" xfId="0" applyNumberFormat="1" applyFill="1" applyBorder="1"/>
    <xf numFmtId="166" fontId="0" fillId="4" borderId="2" xfId="0" applyNumberFormat="1" applyFill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6" borderId="1" xfId="0" applyFont="1" applyFill="1" applyBorder="1" applyAlignment="1">
      <alignment horizontal="left"/>
    </xf>
    <xf numFmtId="22" fontId="0" fillId="4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22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0" fillId="5" borderId="1" xfId="0" applyNumberFormat="1" applyFont="1" applyFill="1" applyBorder="1"/>
    <xf numFmtId="0" fontId="0" fillId="0" borderId="0" xfId="0" applyBorder="1"/>
    <xf numFmtId="0" fontId="12" fillId="0" borderId="0" xfId="0" applyFont="1" applyBorder="1"/>
    <xf numFmtId="0" fontId="13" fillId="4" borderId="0" xfId="0" applyFont="1" applyFill="1" applyBorder="1" applyAlignment="1">
      <alignment horizontal="left"/>
    </xf>
    <xf numFmtId="46" fontId="12" fillId="4" borderId="0" xfId="0" applyNumberFormat="1" applyFont="1" applyFill="1" applyBorder="1"/>
  </cellXfs>
  <cellStyles count="3">
    <cellStyle name="Benyttet hyperkobling" xfId="2" builtinId="9" hidden="1"/>
    <cellStyle name="Hyperkobling" xfId="1" builtinId="8" hidden="1"/>
    <cellStyle name="Normal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9"/>
  <sheetViews>
    <sheetView tabSelected="1" topLeftCell="B1" workbookViewId="0">
      <selection activeCell="AP36" sqref="AP36"/>
    </sheetView>
  </sheetViews>
  <sheetFormatPr baseColWidth="10" defaultColWidth="11" defaultRowHeight="15.75"/>
  <cols>
    <col min="1" max="1" width="0" style="6" hidden="1" customWidth="1"/>
    <col min="2" max="2" width="15.375" style="6" customWidth="1"/>
    <col min="3" max="3" width="27.5" style="6" bestFit="1" customWidth="1"/>
    <col min="4" max="5" width="11" style="6" hidden="1" customWidth="1"/>
    <col min="6" max="6" width="11" style="6" customWidth="1"/>
    <col min="7" max="7" width="5.125" style="6" hidden="1" customWidth="1"/>
    <col min="8" max="8" width="4.875" style="6" hidden="1" customWidth="1"/>
    <col min="9" max="9" width="4.375" style="6" hidden="1" customWidth="1"/>
    <col min="10" max="10" width="3.625" style="6" hidden="1" customWidth="1"/>
    <col min="11" max="11" width="4.625" style="6" hidden="1" customWidth="1"/>
    <col min="12" max="12" width="5.125" style="6" hidden="1" customWidth="1"/>
    <col min="13" max="14" width="16.125" style="6" bestFit="1" customWidth="1"/>
    <col min="15" max="15" width="8.625" style="6" bestFit="1" customWidth="1"/>
    <col min="16" max="16" width="10.875" style="6" hidden="1" customWidth="1"/>
    <col min="17" max="17" width="7.125" style="6" customWidth="1"/>
    <col min="18" max="18" width="16.125" style="6" bestFit="1" customWidth="1"/>
    <col min="19" max="19" width="8.625" style="6" bestFit="1" customWidth="1"/>
    <col min="20" max="20" width="8.875" style="6" bestFit="1" customWidth="1"/>
    <col min="21" max="21" width="8.625" style="6" hidden="1" customWidth="1"/>
    <col min="22" max="22" width="14.625" style="6" hidden="1" customWidth="1"/>
    <col min="23" max="23" width="6.5" style="6" customWidth="1"/>
    <col min="24" max="24" width="16.125" style="6" bestFit="1" customWidth="1"/>
    <col min="25" max="25" width="8.625" style="6" bestFit="1" customWidth="1"/>
    <col min="26" max="26" width="8.875" style="6" bestFit="1" customWidth="1"/>
    <col min="27" max="27" width="8.625" style="6" hidden="1" customWidth="1"/>
    <col min="28" max="28" width="11" style="6" hidden="1" customWidth="1"/>
    <col min="29" max="29" width="5.875" style="6" customWidth="1"/>
    <col min="30" max="30" width="16.125" style="6" bestFit="1" customWidth="1"/>
    <col min="31" max="31" width="8.625" style="6" bestFit="1" customWidth="1"/>
    <col min="32" max="32" width="8.875" style="6" bestFit="1" customWidth="1"/>
    <col min="33" max="34" width="11" style="6" hidden="1" customWidth="1"/>
    <col min="35" max="35" width="7.125" style="6" customWidth="1"/>
    <col min="36" max="36" width="16.875" style="6" bestFit="1" customWidth="1"/>
    <col min="37" max="37" width="8.625" style="6" bestFit="1" customWidth="1"/>
    <col min="38" max="38" width="10" style="6" bestFit="1" customWidth="1"/>
    <col min="39" max="39" width="15.125" style="6" hidden="1" customWidth="1"/>
    <col min="40" max="40" width="6.125" style="6" customWidth="1"/>
    <col min="41" max="41" width="16.125" style="6" bestFit="1" customWidth="1"/>
    <col min="42" max="42" width="8.625" style="6" bestFit="1" customWidth="1"/>
    <col min="43" max="43" width="8.875" style="6" bestFit="1" customWidth="1"/>
    <col min="44" max="44" width="11" style="6" hidden="1" customWidth="1"/>
    <col min="45" max="45" width="7.25" style="6" customWidth="1"/>
    <col min="46" max="16384" width="11" style="6"/>
  </cols>
  <sheetData>
    <row r="1" spans="1:45" ht="13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>
        <v>41467.50277777778</v>
      </c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 t="s">
        <v>0</v>
      </c>
      <c r="AB2" s="3"/>
      <c r="AC2" s="3"/>
      <c r="AD2" s="3"/>
      <c r="AE2" s="3"/>
      <c r="AF2" s="3"/>
      <c r="AG2" s="3" t="s">
        <v>1</v>
      </c>
      <c r="AH2" s="3"/>
      <c r="AI2" s="3"/>
      <c r="AJ2" s="3"/>
      <c r="AK2" s="3"/>
      <c r="AL2" s="3"/>
      <c r="AM2" s="3"/>
      <c r="AN2" s="8"/>
      <c r="AO2" s="3"/>
      <c r="AP2" s="3"/>
      <c r="AQ2" s="3"/>
      <c r="AR2" s="3"/>
      <c r="AS2" s="3"/>
    </row>
    <row r="3" spans="1:45">
      <c r="A3" s="9" t="s">
        <v>3</v>
      </c>
      <c r="B3" s="9" t="s">
        <v>2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11" t="s">
        <v>8</v>
      </c>
      <c r="O3" s="10" t="s">
        <v>15</v>
      </c>
      <c r="P3" s="12" t="s">
        <v>16</v>
      </c>
      <c r="Q3" s="13"/>
      <c r="R3" s="11" t="s">
        <v>17</v>
      </c>
      <c r="S3" s="14" t="s">
        <v>18</v>
      </c>
      <c r="T3" s="10" t="s">
        <v>19</v>
      </c>
      <c r="U3" s="10" t="s">
        <v>20</v>
      </c>
      <c r="V3" s="12" t="s">
        <v>21</v>
      </c>
      <c r="W3" s="13"/>
      <c r="X3" s="15" t="s">
        <v>22</v>
      </c>
      <c r="Y3" s="15" t="s">
        <v>18</v>
      </c>
      <c r="Z3" s="15" t="s">
        <v>19</v>
      </c>
      <c r="AA3" s="10" t="s">
        <v>20</v>
      </c>
      <c r="AB3" s="12" t="s">
        <v>23</v>
      </c>
      <c r="AC3" s="13"/>
      <c r="AD3" s="16" t="s">
        <v>11</v>
      </c>
      <c r="AE3" s="16" t="s">
        <v>18</v>
      </c>
      <c r="AF3" s="16" t="s">
        <v>19</v>
      </c>
      <c r="AG3" s="17" t="s">
        <v>20</v>
      </c>
      <c r="AH3" s="18" t="s">
        <v>24</v>
      </c>
      <c r="AI3" s="19"/>
      <c r="AJ3" s="15" t="s">
        <v>12</v>
      </c>
      <c r="AK3" s="15" t="s">
        <v>15</v>
      </c>
      <c r="AL3" s="15" t="s">
        <v>25</v>
      </c>
      <c r="AM3" s="12" t="s">
        <v>23</v>
      </c>
      <c r="AN3" s="13"/>
      <c r="AO3" s="16" t="s">
        <v>13</v>
      </c>
      <c r="AP3" s="16" t="s">
        <v>18</v>
      </c>
      <c r="AQ3" s="16" t="s">
        <v>19</v>
      </c>
      <c r="AR3" s="20" t="s">
        <v>23</v>
      </c>
      <c r="AS3" s="21"/>
    </row>
    <row r="4" spans="1:45">
      <c r="A4" s="22" t="s">
        <v>26</v>
      </c>
      <c r="B4" s="23">
        <v>11</v>
      </c>
      <c r="C4" s="24" t="s">
        <v>27</v>
      </c>
      <c r="D4" s="24" t="s">
        <v>28</v>
      </c>
      <c r="E4" s="24"/>
      <c r="F4" s="24" t="s">
        <v>29</v>
      </c>
      <c r="G4" s="25">
        <f t="shared" ref="G4:G20" si="0">IF(ISNUMBER(N4),1,0)</f>
        <v>1</v>
      </c>
      <c r="H4" s="25">
        <f t="shared" ref="H4:H20" si="1">IF(ISNUMBER(R4),1,0)</f>
        <v>1</v>
      </c>
      <c r="I4" s="25">
        <f t="shared" ref="I4:I20" si="2">IF(ISNUMBER(X4),1,0)</f>
        <v>1</v>
      </c>
      <c r="J4" s="25">
        <f t="shared" ref="J4:J20" si="3">IF(ISNUMBER(AD4),1,0)</f>
        <v>1</v>
      </c>
      <c r="K4" s="25">
        <f t="shared" ref="K4:K20" si="4">IF(ISNUMBER(AJ4),1,0)</f>
        <v>1</v>
      </c>
      <c r="L4" s="25">
        <f t="shared" ref="L4:L20" si="5">IF(ISNUMBER(AO4),1,0)</f>
        <v>1</v>
      </c>
      <c r="M4" s="26">
        <f t="shared" ref="M4:M20" si="6">$M$2</f>
        <v>41467.50277777778</v>
      </c>
      <c r="N4" s="27">
        <v>41467.661805555559</v>
      </c>
      <c r="O4" s="28">
        <f t="shared" ref="O4:O20" si="7">N4-M4</f>
        <v>0.15902777777955635</v>
      </c>
      <c r="P4" s="29">
        <f t="shared" ref="P4:P20" si="8">((30*1000)/((HOUR(O4)*60*60)+(MINUTE(O4)*60)+SECOND(O4)))*3.6</f>
        <v>7.860262008733625</v>
      </c>
      <c r="Q4" s="30" t="str">
        <f>"(" &amp; RANK(O4,$O$4:$O$59,1) &amp; ")"</f>
        <v>(16)</v>
      </c>
      <c r="R4" s="31">
        <v>41467.847222222219</v>
      </c>
      <c r="S4" s="32">
        <f t="shared" ref="S4:S20" si="9">R4-M4</f>
        <v>0.34444444443943212</v>
      </c>
      <c r="T4" s="32">
        <f t="shared" ref="T4:T19" si="10">R4-N4</f>
        <v>0.18541666665987577</v>
      </c>
      <c r="U4" s="33">
        <f t="shared" ref="U4:U20" si="11">((33*1000)/((HOUR(T4)*60*60)+(MINUTE(T4)*60)+SECOND(T4)))*3.6</f>
        <v>7.415730337078652</v>
      </c>
      <c r="V4" s="33">
        <f t="shared" ref="V4:V20" si="12">((63*1000)/((HOUR(S4)*60*60)+(MINUTE(S4)*60)+SECOND(S4)))*3.6</f>
        <v>7.6209677419354831</v>
      </c>
      <c r="W4" s="33" t="str">
        <f>"(" &amp; RANK(T4,$T$4:$T$50,1) &amp; ")"</f>
        <v>(1)</v>
      </c>
      <c r="X4" s="27">
        <v>41467.981249999997</v>
      </c>
      <c r="Y4" s="28">
        <f t="shared" ref="Y4:Y20" si="13">X4-M4</f>
        <v>0.47847222221753327</v>
      </c>
      <c r="Z4" s="28">
        <f t="shared" ref="Z4:Z20" si="14">X4-R4</f>
        <v>0.13402777777810115</v>
      </c>
      <c r="AA4" s="33">
        <f t="shared" ref="AA4:AA20" si="15">((19*1000)/((HOUR(Z4)*60*60)+(MINUTE(Z4)*60)+SECOND(Z4)))*3.6</f>
        <v>5.9067357512953365</v>
      </c>
      <c r="AB4" s="33">
        <f t="shared" ref="AB4:AB20" si="16">((82*1000)/((HOUR(Y4)*60*60)+(MINUTE(Y4)*60)+SECOND(Y4)))*3.6</f>
        <v>7.1407837445573294</v>
      </c>
      <c r="AC4" s="29" t="str">
        <f>"(" &amp; RANK(Z4,$Z$4:$Z$45,1) &amp; ")"</f>
        <v>(2)</v>
      </c>
      <c r="AD4" s="34">
        <v>41468.122916666667</v>
      </c>
      <c r="AE4" s="32">
        <f t="shared" ref="AE4:AE20" si="17">AD4-M4</f>
        <v>0.62013888888759539</v>
      </c>
      <c r="AF4" s="32">
        <f t="shared" ref="AF4:AF20" si="18">AD4-X4</f>
        <v>0.14166666667006211</v>
      </c>
      <c r="AG4" s="35">
        <f t="shared" ref="AG4:AG20" si="19">((19*1000)/((HOUR(AF4)*60*60)+(MINUTE(AF4)*60)+SECOND(AF4)))*3.6</f>
        <v>5.5882352941176476</v>
      </c>
      <c r="AH4" s="35">
        <f t="shared" ref="AH4:AH20" si="20">((101*1000)/((HOUR(AE4)*60*60)+(MINUTE(AE4)*60)+SECOND(AE4)))*3.6</f>
        <v>6.7861142217245245</v>
      </c>
      <c r="AI4" s="33" t="str">
        <f>"(" &amp; RANK(AF4,$AF$4:$AF$38,1) &amp; ")"</f>
        <v>(1)</v>
      </c>
      <c r="AJ4" s="36">
        <v>41468.35833333333</v>
      </c>
      <c r="AK4" s="37">
        <f t="shared" ref="AK4:AK20" si="21">AJ4-M4</f>
        <v>0.85555555555038154</v>
      </c>
      <c r="AL4" s="28">
        <f t="shared" ref="AL4:AL20" si="22">AJ4-AD4</f>
        <v>0.23541666666278616</v>
      </c>
      <c r="AM4" s="38">
        <f t="shared" ref="AM4:AM20" si="23">((141*1000)/((HOUR(AK4)*60*60)+(MINUTE(AK4)*60)+SECOND(AK4)))*3.6</f>
        <v>6.866883116883117</v>
      </c>
      <c r="AN4" s="29" t="str">
        <f>"(" &amp; RANK(AL4,$AL$4:$AL$33,1) &amp; ")"</f>
        <v>(3)</v>
      </c>
      <c r="AO4" s="34">
        <v>41468.499305555553</v>
      </c>
      <c r="AP4" s="39">
        <f t="shared" ref="AP4:AP20" si="24">AO4-M4</f>
        <v>0.99652777777373558</v>
      </c>
      <c r="AQ4" s="32">
        <f t="shared" ref="AQ4:AQ20" si="25">AO4-AJ4</f>
        <v>0.14097222222335404</v>
      </c>
      <c r="AR4" s="40">
        <f t="shared" ref="AR4:AR20" si="26">((153*1000)/((HOUR(AP4)*60*60)+(MINUTE(AP4)*60)+SECOND(AP4)))*3.6</f>
        <v>6.3972125435540077</v>
      </c>
      <c r="AS4" s="41" t="str">
        <f>"(" &amp; RANK(AQ4,$AQ$4:$AQ$20,1) &amp; ")"</f>
        <v>(1)</v>
      </c>
    </row>
    <row r="5" spans="1:45">
      <c r="A5" s="22" t="s">
        <v>26</v>
      </c>
      <c r="B5" s="23">
        <v>26</v>
      </c>
      <c r="C5" s="24" t="s">
        <v>30</v>
      </c>
      <c r="D5" s="24" t="s">
        <v>28</v>
      </c>
      <c r="E5" s="24"/>
      <c r="F5" s="24" t="s">
        <v>29</v>
      </c>
      <c r="G5" s="25">
        <f t="shared" si="0"/>
        <v>1</v>
      </c>
      <c r="H5" s="25">
        <f t="shared" si="1"/>
        <v>1</v>
      </c>
      <c r="I5" s="25">
        <f t="shared" si="2"/>
        <v>1</v>
      </c>
      <c r="J5" s="25">
        <f t="shared" si="3"/>
        <v>1</v>
      </c>
      <c r="K5" s="25">
        <f t="shared" si="4"/>
        <v>1</v>
      </c>
      <c r="L5" s="25">
        <f t="shared" si="5"/>
        <v>1</v>
      </c>
      <c r="M5" s="26">
        <f t="shared" si="6"/>
        <v>41467.50277777778</v>
      </c>
      <c r="N5" s="27">
        <v>41467.636805555558</v>
      </c>
      <c r="O5" s="28">
        <f t="shared" si="7"/>
        <v>0.13402777777810115</v>
      </c>
      <c r="P5" s="29">
        <f t="shared" si="8"/>
        <v>9.3264248704663206</v>
      </c>
      <c r="Q5" s="30" t="str">
        <f t="shared" ref="Q5:Q59" si="27">"(" &amp; RANK(O5,$O$4:$O$59,1) &amp; ")"</f>
        <v>(5)</v>
      </c>
      <c r="R5" s="34">
        <v>41467.842361111114</v>
      </c>
      <c r="S5" s="32">
        <f t="shared" si="9"/>
        <v>0.33958333333430346</v>
      </c>
      <c r="T5" s="32">
        <f t="shared" si="10"/>
        <v>0.20555555555620231</v>
      </c>
      <c r="U5" s="33">
        <f t="shared" si="11"/>
        <v>6.6891891891891895</v>
      </c>
      <c r="V5" s="33">
        <f t="shared" si="12"/>
        <v>7.7300613496932522</v>
      </c>
      <c r="W5" s="33" t="str">
        <f t="shared" ref="W5:W50" si="28">"(" &amp; RANK(T5,$T$4:$T$50,1) &amp; ")"</f>
        <v>(6)</v>
      </c>
      <c r="X5" s="27">
        <v>41467.981944444444</v>
      </c>
      <c r="Y5" s="28">
        <f t="shared" si="13"/>
        <v>0.47916666666424135</v>
      </c>
      <c r="Z5" s="28">
        <f t="shared" si="14"/>
        <v>0.13958333332993789</v>
      </c>
      <c r="AA5" s="33">
        <f t="shared" si="15"/>
        <v>5.6716417910447756</v>
      </c>
      <c r="AB5" s="33">
        <f t="shared" si="16"/>
        <v>7.1304347826086953</v>
      </c>
      <c r="AC5" s="29" t="str">
        <f t="shared" ref="AC5:AC45" si="29">"(" &amp; RANK(Z5,$Z$4:$Z$45,1) &amp; ")"</f>
        <v>(4)</v>
      </c>
      <c r="AD5" s="34">
        <v>41468.140277777777</v>
      </c>
      <c r="AE5" s="32">
        <f t="shared" si="17"/>
        <v>0.63749999999708962</v>
      </c>
      <c r="AF5" s="32">
        <f t="shared" si="18"/>
        <v>0.15833333333284827</v>
      </c>
      <c r="AG5" s="35">
        <f t="shared" si="19"/>
        <v>5</v>
      </c>
      <c r="AH5" s="35">
        <f t="shared" si="20"/>
        <v>6.6013071895424842</v>
      </c>
      <c r="AI5" s="33" t="str">
        <f t="shared" ref="AI5:AI38" si="30">"(" &amp; RANK(AF5,$AF$4:$AF$38,1) &amp; ")"</f>
        <v>(3)</v>
      </c>
      <c r="AJ5" s="36">
        <v>41468.370833333334</v>
      </c>
      <c r="AK5" s="37">
        <f t="shared" si="21"/>
        <v>0.86805555555474712</v>
      </c>
      <c r="AL5" s="28">
        <f t="shared" si="22"/>
        <v>0.2305555555576575</v>
      </c>
      <c r="AM5" s="38">
        <f t="shared" si="23"/>
        <v>6.7679999999999998</v>
      </c>
      <c r="AN5" s="29" t="str">
        <f t="shared" ref="AN5:AN33" si="31">"(" &amp; RANK(AL5,$AL$4:$AL$33,1) &amp; ")"</f>
        <v>(2)</v>
      </c>
      <c r="AO5" s="34">
        <v>41468.576388888891</v>
      </c>
      <c r="AP5" s="39">
        <f t="shared" si="24"/>
        <v>1.0736111111109494</v>
      </c>
      <c r="AQ5" s="32">
        <f t="shared" si="25"/>
        <v>0.20555555555620231</v>
      </c>
      <c r="AR5" s="40">
        <f t="shared" si="26"/>
        <v>86.603773584905667</v>
      </c>
      <c r="AS5" s="41" t="str">
        <f t="shared" ref="AS5:AS32" si="32">"(" &amp; RANK(AQ5,$AQ$4:$AQ$20,1) &amp; ")"</f>
        <v>(5)</v>
      </c>
    </row>
    <row r="6" spans="1:45">
      <c r="A6" s="22" t="s">
        <v>26</v>
      </c>
      <c r="B6" s="23">
        <v>5</v>
      </c>
      <c r="C6" s="24" t="s">
        <v>31</v>
      </c>
      <c r="D6" s="24" t="s">
        <v>28</v>
      </c>
      <c r="E6" s="24"/>
      <c r="F6" s="24" t="s">
        <v>29</v>
      </c>
      <c r="G6" s="25">
        <f t="shared" si="0"/>
        <v>1</v>
      </c>
      <c r="H6" s="25">
        <f t="shared" si="1"/>
        <v>1</v>
      </c>
      <c r="I6" s="25">
        <f t="shared" si="2"/>
        <v>1</v>
      </c>
      <c r="J6" s="25">
        <f t="shared" si="3"/>
        <v>1</v>
      </c>
      <c r="K6" s="25">
        <f t="shared" si="4"/>
        <v>1</v>
      </c>
      <c r="L6" s="25">
        <f t="shared" si="5"/>
        <v>1</v>
      </c>
      <c r="M6" s="26">
        <f t="shared" si="6"/>
        <v>41467.50277777778</v>
      </c>
      <c r="N6" s="27">
        <v>41467.660416666666</v>
      </c>
      <c r="O6" s="28">
        <f t="shared" si="7"/>
        <v>0.15763888888614019</v>
      </c>
      <c r="P6" s="29">
        <f t="shared" si="8"/>
        <v>7.9295154185022021</v>
      </c>
      <c r="Q6" s="30" t="str">
        <f t="shared" si="27"/>
        <v>(12)</v>
      </c>
      <c r="R6" s="34">
        <v>41467.868055555555</v>
      </c>
      <c r="S6" s="32">
        <f t="shared" si="9"/>
        <v>0.36527777777519077</v>
      </c>
      <c r="T6" s="32">
        <f t="shared" si="10"/>
        <v>0.20763888888905058</v>
      </c>
      <c r="U6" s="33">
        <f t="shared" si="11"/>
        <v>6.6220735785953186</v>
      </c>
      <c r="V6" s="33">
        <f t="shared" si="12"/>
        <v>7.1863117870722437</v>
      </c>
      <c r="W6" s="33" t="str">
        <f t="shared" si="28"/>
        <v>(8)</v>
      </c>
      <c r="X6" s="27">
        <v>41468.03125</v>
      </c>
      <c r="Y6" s="28">
        <f t="shared" si="13"/>
        <v>0.52847222222044365</v>
      </c>
      <c r="Z6" s="28">
        <f t="shared" si="14"/>
        <v>0.16319444444525288</v>
      </c>
      <c r="AA6" s="33">
        <f t="shared" si="15"/>
        <v>4.8510638297872344</v>
      </c>
      <c r="AB6" s="33">
        <f t="shared" si="16"/>
        <v>6.4651773981603151</v>
      </c>
      <c r="AC6" s="29" t="str">
        <f t="shared" si="29"/>
        <v>(8)</v>
      </c>
      <c r="AD6" s="34">
        <v>41468.1875</v>
      </c>
      <c r="AE6" s="32">
        <f t="shared" si="17"/>
        <v>0.68472222222044365</v>
      </c>
      <c r="AF6" s="32">
        <f t="shared" si="18"/>
        <v>0.15625</v>
      </c>
      <c r="AG6" s="35">
        <f t="shared" si="19"/>
        <v>5.0666666666666673</v>
      </c>
      <c r="AH6" s="35">
        <f t="shared" si="20"/>
        <v>6.14604462474645</v>
      </c>
      <c r="AI6" s="33" t="str">
        <f t="shared" si="30"/>
        <v>(2)</v>
      </c>
      <c r="AJ6" s="36">
        <v>41468.425694444442</v>
      </c>
      <c r="AK6" s="37">
        <f t="shared" si="21"/>
        <v>0.92291666666278616</v>
      </c>
      <c r="AL6" s="28">
        <f t="shared" si="22"/>
        <v>0.2381944444423425</v>
      </c>
      <c r="AM6" s="38">
        <f t="shared" si="23"/>
        <v>6.3656884875846496</v>
      </c>
      <c r="AN6" s="29" t="str">
        <f t="shared" si="31"/>
        <v>(5)</v>
      </c>
      <c r="AO6" s="34">
        <v>41468.645138888889</v>
      </c>
      <c r="AP6" s="39">
        <f t="shared" si="24"/>
        <v>1.1423611111094942</v>
      </c>
      <c r="AQ6" s="32">
        <f t="shared" si="25"/>
        <v>0.21944444444670808</v>
      </c>
      <c r="AR6" s="40">
        <f t="shared" si="26"/>
        <v>44.780487804878049</v>
      </c>
      <c r="AS6" s="41" t="str">
        <f t="shared" si="32"/>
        <v>(8)</v>
      </c>
    </row>
    <row r="7" spans="1:45">
      <c r="A7" s="42" t="s">
        <v>26</v>
      </c>
      <c r="B7" s="23">
        <v>20</v>
      </c>
      <c r="C7" s="24" t="s">
        <v>32</v>
      </c>
      <c r="D7" s="24" t="s">
        <v>28</v>
      </c>
      <c r="E7" s="24"/>
      <c r="F7" s="24" t="s">
        <v>33</v>
      </c>
      <c r="G7" s="25">
        <f t="shared" si="0"/>
        <v>1</v>
      </c>
      <c r="H7" s="25">
        <f t="shared" si="1"/>
        <v>1</v>
      </c>
      <c r="I7" s="25">
        <f t="shared" si="2"/>
        <v>1</v>
      </c>
      <c r="J7" s="25">
        <f t="shared" si="3"/>
        <v>1</v>
      </c>
      <c r="K7" s="25">
        <f t="shared" si="4"/>
        <v>1</v>
      </c>
      <c r="L7" s="25">
        <f t="shared" si="5"/>
        <v>1</v>
      </c>
      <c r="M7" s="26">
        <f t="shared" si="6"/>
        <v>41467.50277777778</v>
      </c>
      <c r="N7" s="27">
        <v>41467.663888888892</v>
      </c>
      <c r="O7" s="28">
        <f t="shared" si="7"/>
        <v>0.16111111111240461</v>
      </c>
      <c r="P7" s="29">
        <f t="shared" si="8"/>
        <v>7.7586206896551735</v>
      </c>
      <c r="Q7" s="30" t="str">
        <f t="shared" si="27"/>
        <v>(17)</v>
      </c>
      <c r="R7" s="34">
        <v>41467.902083333334</v>
      </c>
      <c r="S7" s="32">
        <f t="shared" si="9"/>
        <v>0.39930555555474712</v>
      </c>
      <c r="T7" s="32">
        <f t="shared" si="10"/>
        <v>0.2381944444423425</v>
      </c>
      <c r="U7" s="33">
        <f t="shared" si="11"/>
        <v>5.7725947521865892</v>
      </c>
      <c r="V7" s="33">
        <f t="shared" si="12"/>
        <v>6.5739130434782602</v>
      </c>
      <c r="W7" s="33" t="str">
        <f t="shared" si="28"/>
        <v>(14)</v>
      </c>
      <c r="X7" s="27">
        <v>41468.056944444441</v>
      </c>
      <c r="Y7" s="28">
        <f t="shared" si="13"/>
        <v>0.55416666666133096</v>
      </c>
      <c r="Z7" s="28">
        <f t="shared" si="14"/>
        <v>0.15486111110658385</v>
      </c>
      <c r="AA7" s="33">
        <f t="shared" si="15"/>
        <v>5.1121076233183862</v>
      </c>
      <c r="AB7" s="33">
        <f t="shared" si="16"/>
        <v>6.1654135338345863</v>
      </c>
      <c r="AC7" s="29" t="str">
        <f t="shared" si="29"/>
        <v>(6)</v>
      </c>
      <c r="AD7" s="34">
        <v>41468.237500000003</v>
      </c>
      <c r="AE7" s="32">
        <f t="shared" si="17"/>
        <v>0.73472222222335404</v>
      </c>
      <c r="AF7" s="32">
        <f t="shared" si="18"/>
        <v>0.18055555556202307</v>
      </c>
      <c r="AG7" s="35">
        <f t="shared" si="19"/>
        <v>4.3846153846153841</v>
      </c>
      <c r="AH7" s="35">
        <f t="shared" si="20"/>
        <v>5.727788279773157</v>
      </c>
      <c r="AI7" s="33" t="str">
        <f t="shared" si="30"/>
        <v>(10)</v>
      </c>
      <c r="AJ7" s="36">
        <v>41468.48333333333</v>
      </c>
      <c r="AK7" s="37">
        <f t="shared" si="21"/>
        <v>0.98055555555038154</v>
      </c>
      <c r="AL7" s="28">
        <f t="shared" si="22"/>
        <v>0.2458333333270275</v>
      </c>
      <c r="AM7" s="38">
        <f t="shared" si="23"/>
        <v>5.9915014164305953</v>
      </c>
      <c r="AN7" s="29" t="str">
        <f t="shared" si="31"/>
        <v>(6)</v>
      </c>
      <c r="AO7" s="34">
        <v>41468.67083333333</v>
      </c>
      <c r="AP7" s="39">
        <f t="shared" si="24"/>
        <v>1.1680555555503815</v>
      </c>
      <c r="AQ7" s="32">
        <f t="shared" si="25"/>
        <v>0.1875</v>
      </c>
      <c r="AR7" s="40">
        <f t="shared" si="26"/>
        <v>37.933884297520663</v>
      </c>
      <c r="AS7" s="41" t="str">
        <f t="shared" si="32"/>
        <v>(3)</v>
      </c>
    </row>
    <row r="8" spans="1:45">
      <c r="A8" s="42" t="s">
        <v>26</v>
      </c>
      <c r="B8" s="23">
        <v>41</v>
      </c>
      <c r="C8" s="24" t="s">
        <v>34</v>
      </c>
      <c r="D8" s="24" t="s">
        <v>35</v>
      </c>
      <c r="E8" s="24" t="s">
        <v>36</v>
      </c>
      <c r="F8" s="24" t="s">
        <v>29</v>
      </c>
      <c r="G8" s="25">
        <f t="shared" si="0"/>
        <v>1</v>
      </c>
      <c r="H8" s="25">
        <f t="shared" si="1"/>
        <v>1</v>
      </c>
      <c r="I8" s="25">
        <f t="shared" si="2"/>
        <v>1</v>
      </c>
      <c r="J8" s="25">
        <f t="shared" si="3"/>
        <v>1</v>
      </c>
      <c r="K8" s="25">
        <f t="shared" si="4"/>
        <v>1</v>
      </c>
      <c r="L8" s="25">
        <f t="shared" si="5"/>
        <v>1</v>
      </c>
      <c r="M8" s="26">
        <f t="shared" si="6"/>
        <v>41467.50277777778</v>
      </c>
      <c r="N8" s="27">
        <v>41467.65</v>
      </c>
      <c r="O8" s="28">
        <f t="shared" si="7"/>
        <v>0.14722222222189885</v>
      </c>
      <c r="P8" s="29">
        <f t="shared" si="8"/>
        <v>8.4905660377358494</v>
      </c>
      <c r="Q8" s="30" t="str">
        <f t="shared" si="27"/>
        <v>(7)</v>
      </c>
      <c r="R8" s="34">
        <v>41467.867361111108</v>
      </c>
      <c r="S8" s="32">
        <f t="shared" si="9"/>
        <v>0.36458333332848269</v>
      </c>
      <c r="T8" s="32">
        <f t="shared" si="10"/>
        <v>0.21736111110658385</v>
      </c>
      <c r="U8" s="33">
        <f t="shared" si="11"/>
        <v>6.3258785942492013</v>
      </c>
      <c r="V8" s="33">
        <f t="shared" si="12"/>
        <v>7.2</v>
      </c>
      <c r="W8" s="33" t="str">
        <f t="shared" si="28"/>
        <v>(9)</v>
      </c>
      <c r="X8" s="27">
        <v>41468.033333333333</v>
      </c>
      <c r="Y8" s="28">
        <f t="shared" si="13"/>
        <v>0.53055555555329192</v>
      </c>
      <c r="Z8" s="28">
        <f t="shared" si="14"/>
        <v>0.16597222222480923</v>
      </c>
      <c r="AA8" s="33">
        <f t="shared" si="15"/>
        <v>4.7698744769874475</v>
      </c>
      <c r="AB8" s="33">
        <f t="shared" si="16"/>
        <v>6.4397905759162306</v>
      </c>
      <c r="AC8" s="29" t="str">
        <f t="shared" si="29"/>
        <v>(9)</v>
      </c>
      <c r="AD8" s="34">
        <v>41468.215277777781</v>
      </c>
      <c r="AE8" s="32">
        <f t="shared" si="17"/>
        <v>0.71250000000145519</v>
      </c>
      <c r="AF8" s="32">
        <f t="shared" si="18"/>
        <v>0.18194444444816327</v>
      </c>
      <c r="AG8" s="35">
        <f t="shared" si="19"/>
        <v>4.3511450381679388</v>
      </c>
      <c r="AH8" s="35">
        <f t="shared" si="20"/>
        <v>5.9064327485380117</v>
      </c>
      <c r="AI8" s="33" t="str">
        <f t="shared" si="30"/>
        <v>(11)</v>
      </c>
      <c r="AJ8" s="36">
        <v>41468.504861111112</v>
      </c>
      <c r="AK8" s="37">
        <f t="shared" si="21"/>
        <v>1.0020833333328483</v>
      </c>
      <c r="AL8" s="28">
        <f t="shared" si="22"/>
        <v>0.28958333333139308</v>
      </c>
      <c r="AM8" s="38">
        <f t="shared" si="23"/>
        <v>2820</v>
      </c>
      <c r="AN8" s="29" t="str">
        <f t="shared" si="31"/>
        <v>(7)</v>
      </c>
      <c r="AO8" s="34">
        <v>41468.686111111114</v>
      </c>
      <c r="AP8" s="39">
        <f t="shared" si="24"/>
        <v>1.1833333333343035</v>
      </c>
      <c r="AQ8" s="32">
        <f t="shared" si="25"/>
        <v>0.18125000000145519</v>
      </c>
      <c r="AR8" s="40">
        <f t="shared" si="26"/>
        <v>34.772727272727273</v>
      </c>
      <c r="AS8" s="41" t="str">
        <f t="shared" si="32"/>
        <v>(2)</v>
      </c>
    </row>
    <row r="9" spans="1:45">
      <c r="A9" s="42" t="s">
        <v>26</v>
      </c>
      <c r="B9" s="23">
        <v>15</v>
      </c>
      <c r="C9" s="24" t="s">
        <v>37</v>
      </c>
      <c r="D9" s="24" t="s">
        <v>28</v>
      </c>
      <c r="E9" s="24"/>
      <c r="F9" s="24" t="s">
        <v>29</v>
      </c>
      <c r="G9" s="25">
        <f t="shared" si="0"/>
        <v>1</v>
      </c>
      <c r="H9" s="25">
        <f t="shared" si="1"/>
        <v>1</v>
      </c>
      <c r="I9" s="25">
        <f t="shared" si="2"/>
        <v>1</v>
      </c>
      <c r="J9" s="25">
        <f t="shared" si="3"/>
        <v>1</v>
      </c>
      <c r="K9" s="25">
        <f t="shared" si="4"/>
        <v>1</v>
      </c>
      <c r="L9" s="25">
        <f t="shared" si="5"/>
        <v>1</v>
      </c>
      <c r="M9" s="26">
        <f t="shared" si="6"/>
        <v>41467.50277777778</v>
      </c>
      <c r="N9" s="27">
        <v>41467.692361111112</v>
      </c>
      <c r="O9" s="28">
        <f t="shared" si="7"/>
        <v>0.18958333333284827</v>
      </c>
      <c r="P9" s="29">
        <f t="shared" si="8"/>
        <v>6.5934065934065931</v>
      </c>
      <c r="Q9" s="30" t="str">
        <f t="shared" si="27"/>
        <v>(21)</v>
      </c>
      <c r="R9" s="34">
        <v>41467.941666666666</v>
      </c>
      <c r="S9" s="32">
        <f t="shared" si="9"/>
        <v>0.43888888888614019</v>
      </c>
      <c r="T9" s="32">
        <f t="shared" si="10"/>
        <v>0.24930555555329192</v>
      </c>
      <c r="U9" s="33">
        <f t="shared" si="11"/>
        <v>5.5153203342618387</v>
      </c>
      <c r="V9" s="33">
        <f t="shared" si="12"/>
        <v>5.981012658227848</v>
      </c>
      <c r="W9" s="33" t="str">
        <f t="shared" si="28"/>
        <v>(16)</v>
      </c>
      <c r="X9" s="27">
        <v>41468.109027777777</v>
      </c>
      <c r="Y9" s="28">
        <f t="shared" si="13"/>
        <v>0.60624999999708962</v>
      </c>
      <c r="Z9" s="28">
        <f t="shared" si="14"/>
        <v>0.16736111111094942</v>
      </c>
      <c r="AA9" s="33">
        <f t="shared" si="15"/>
        <v>4.7302904564315353</v>
      </c>
      <c r="AB9" s="33">
        <f t="shared" si="16"/>
        <v>5.6357388316151198</v>
      </c>
      <c r="AC9" s="29" t="str">
        <f t="shared" si="29"/>
        <v>(11)</v>
      </c>
      <c r="AD9" s="34">
        <v>41468.272916666669</v>
      </c>
      <c r="AE9" s="32">
        <f t="shared" si="17"/>
        <v>0.77013888888905058</v>
      </c>
      <c r="AF9" s="32">
        <f t="shared" si="18"/>
        <v>0.16388888889196096</v>
      </c>
      <c r="AG9" s="35">
        <f t="shared" si="19"/>
        <v>4.8305084745762707</v>
      </c>
      <c r="AH9" s="35">
        <f t="shared" si="20"/>
        <v>5.4643823264201989</v>
      </c>
      <c r="AI9" s="33" t="str">
        <f t="shared" si="30"/>
        <v>(5)</v>
      </c>
      <c r="AJ9" s="36">
        <v>41468.50277777778</v>
      </c>
      <c r="AK9" s="37">
        <f t="shared" si="21"/>
        <v>1</v>
      </c>
      <c r="AL9" s="28">
        <f t="shared" si="22"/>
        <v>0.22986111111094942</v>
      </c>
      <c r="AM9" s="38" t="e">
        <f t="shared" si="23"/>
        <v>#DIV/0!</v>
      </c>
      <c r="AN9" s="29" t="str">
        <f t="shared" si="31"/>
        <v>(1)</v>
      </c>
      <c r="AO9" s="34">
        <v>41468.731249999997</v>
      </c>
      <c r="AP9" s="39">
        <f t="shared" si="24"/>
        <v>1.2284722222175333</v>
      </c>
      <c r="AQ9" s="32">
        <f t="shared" si="25"/>
        <v>0.22847222221753327</v>
      </c>
      <c r="AR9" s="40">
        <f t="shared" si="26"/>
        <v>27.902735562310031</v>
      </c>
      <c r="AS9" s="41" t="str">
        <f t="shared" si="32"/>
        <v>(11)</v>
      </c>
    </row>
    <row r="10" spans="1:45">
      <c r="A10" s="42" t="s">
        <v>26</v>
      </c>
      <c r="B10" s="23">
        <v>14</v>
      </c>
      <c r="C10" s="24" t="s">
        <v>38</v>
      </c>
      <c r="D10" s="24" t="s">
        <v>28</v>
      </c>
      <c r="E10" s="24"/>
      <c r="F10" s="24" t="s">
        <v>39</v>
      </c>
      <c r="G10" s="25">
        <f t="shared" si="0"/>
        <v>1</v>
      </c>
      <c r="H10" s="25">
        <f t="shared" si="1"/>
        <v>1</v>
      </c>
      <c r="I10" s="25">
        <f t="shared" si="2"/>
        <v>1</v>
      </c>
      <c r="J10" s="25">
        <f t="shared" si="3"/>
        <v>1</v>
      </c>
      <c r="K10" s="25">
        <f t="shared" si="4"/>
        <v>1</v>
      </c>
      <c r="L10" s="25">
        <f t="shared" si="5"/>
        <v>1</v>
      </c>
      <c r="M10" s="26">
        <f t="shared" si="6"/>
        <v>41467.50277777778</v>
      </c>
      <c r="N10" s="27">
        <v>41467.67083333333</v>
      </c>
      <c r="O10" s="28">
        <f t="shared" si="7"/>
        <v>0.16805555555038154</v>
      </c>
      <c r="P10" s="29">
        <f t="shared" si="8"/>
        <v>7.438016528925619</v>
      </c>
      <c r="Q10" s="30" t="str">
        <f t="shared" si="27"/>
        <v>(18)</v>
      </c>
      <c r="R10" s="34">
        <v>41467.930555555555</v>
      </c>
      <c r="S10" s="32">
        <f t="shared" si="9"/>
        <v>0.42777777777519077</v>
      </c>
      <c r="T10" s="32">
        <f t="shared" si="10"/>
        <v>0.25972222222480923</v>
      </c>
      <c r="U10" s="33">
        <f t="shared" si="11"/>
        <v>5.2941176470588243</v>
      </c>
      <c r="V10" s="33">
        <f t="shared" si="12"/>
        <v>6.1363636363636367</v>
      </c>
      <c r="W10" s="33" t="str">
        <f t="shared" si="28"/>
        <v>(19)</v>
      </c>
      <c r="X10" s="27">
        <v>41468.117361111108</v>
      </c>
      <c r="Y10" s="28">
        <f t="shared" si="13"/>
        <v>0.61458333332848269</v>
      </c>
      <c r="Z10" s="28">
        <f t="shared" si="14"/>
        <v>0.18680555555329192</v>
      </c>
      <c r="AA10" s="33">
        <f t="shared" si="15"/>
        <v>4.2379182156133837</v>
      </c>
      <c r="AB10" s="33">
        <f t="shared" si="16"/>
        <v>5.5593220338983045</v>
      </c>
      <c r="AC10" s="29" t="str">
        <f t="shared" si="29"/>
        <v>(12)</v>
      </c>
      <c r="AD10" s="34">
        <v>41468.318749999999</v>
      </c>
      <c r="AE10" s="32">
        <f t="shared" si="17"/>
        <v>0.81597222221898846</v>
      </c>
      <c r="AF10" s="32">
        <f t="shared" si="18"/>
        <v>0.20138888889050577</v>
      </c>
      <c r="AG10" s="35">
        <f t="shared" si="19"/>
        <v>3.931034482758621</v>
      </c>
      <c r="AH10" s="35">
        <f t="shared" si="20"/>
        <v>5.1574468085106391</v>
      </c>
      <c r="AI10" s="33" t="str">
        <f t="shared" si="30"/>
        <v>(15)</v>
      </c>
      <c r="AJ10" s="36">
        <v>41468.619444444441</v>
      </c>
      <c r="AK10" s="37">
        <f t="shared" si="21"/>
        <v>1.116666666661331</v>
      </c>
      <c r="AL10" s="28">
        <f t="shared" si="22"/>
        <v>0.3006944444423425</v>
      </c>
      <c r="AM10" s="38">
        <f t="shared" si="23"/>
        <v>50.357142857142854</v>
      </c>
      <c r="AN10" s="29" t="str">
        <f t="shared" si="31"/>
        <v>(10)</v>
      </c>
      <c r="AO10" s="34">
        <v>41468.836805555555</v>
      </c>
      <c r="AP10" s="39">
        <f t="shared" si="24"/>
        <v>1.3340277777751908</v>
      </c>
      <c r="AQ10" s="32">
        <f t="shared" si="25"/>
        <v>0.21736111111385981</v>
      </c>
      <c r="AR10" s="40">
        <f t="shared" si="26"/>
        <v>19.085239085239085</v>
      </c>
      <c r="AS10" s="41" t="str">
        <f t="shared" si="32"/>
        <v>(7)</v>
      </c>
    </row>
    <row r="11" spans="1:45">
      <c r="A11" s="42" t="s">
        <v>26</v>
      </c>
      <c r="B11" s="23">
        <v>12</v>
      </c>
      <c r="C11" s="24" t="s">
        <v>40</v>
      </c>
      <c r="D11" s="24" t="s">
        <v>28</v>
      </c>
      <c r="E11" s="24"/>
      <c r="F11" s="24" t="s">
        <v>29</v>
      </c>
      <c r="G11" s="25">
        <f t="shared" si="0"/>
        <v>1</v>
      </c>
      <c r="H11" s="25">
        <f t="shared" si="1"/>
        <v>1</v>
      </c>
      <c r="I11" s="25">
        <f t="shared" si="2"/>
        <v>1</v>
      </c>
      <c r="J11" s="25">
        <f t="shared" si="3"/>
        <v>1</v>
      </c>
      <c r="K11" s="25">
        <f t="shared" si="4"/>
        <v>1</v>
      </c>
      <c r="L11" s="25">
        <f t="shared" si="5"/>
        <v>1</v>
      </c>
      <c r="M11" s="26">
        <f t="shared" si="6"/>
        <v>41467.50277777778</v>
      </c>
      <c r="N11" s="27">
        <v>41467.660416666666</v>
      </c>
      <c r="O11" s="28">
        <f t="shared" si="7"/>
        <v>0.15763888888614019</v>
      </c>
      <c r="P11" s="29">
        <f t="shared" si="8"/>
        <v>7.9295154185022021</v>
      </c>
      <c r="Q11" s="30" t="str">
        <f t="shared" si="27"/>
        <v>(12)</v>
      </c>
      <c r="R11" s="34">
        <v>41467.892361111109</v>
      </c>
      <c r="S11" s="32">
        <f t="shared" si="9"/>
        <v>0.38958333332993789</v>
      </c>
      <c r="T11" s="32">
        <f t="shared" si="10"/>
        <v>0.23194444444379769</v>
      </c>
      <c r="U11" s="33">
        <f t="shared" si="11"/>
        <v>5.9281437125748502</v>
      </c>
      <c r="V11" s="33">
        <f t="shared" si="12"/>
        <v>6.737967914438503</v>
      </c>
      <c r="W11" s="33" t="str">
        <f t="shared" si="28"/>
        <v>(12)</v>
      </c>
      <c r="X11" s="27">
        <v>41468.120138888888</v>
      </c>
      <c r="Y11" s="28">
        <f t="shared" si="13"/>
        <v>0.61736111110803904</v>
      </c>
      <c r="Z11" s="28">
        <f t="shared" si="14"/>
        <v>0.22777777777810115</v>
      </c>
      <c r="AA11" s="33">
        <f t="shared" si="15"/>
        <v>3.475609756097561</v>
      </c>
      <c r="AB11" s="33">
        <f t="shared" si="16"/>
        <v>5.534308211473566</v>
      </c>
      <c r="AC11" s="29" t="str">
        <f t="shared" si="29"/>
        <v>(22)</v>
      </c>
      <c r="AD11" s="34">
        <v>41468.324999999997</v>
      </c>
      <c r="AE11" s="32">
        <f t="shared" si="17"/>
        <v>0.82222222221753327</v>
      </c>
      <c r="AF11" s="32">
        <f t="shared" si="18"/>
        <v>0.20486111110949423</v>
      </c>
      <c r="AG11" s="35">
        <f t="shared" si="19"/>
        <v>3.8644067796610173</v>
      </c>
      <c r="AH11" s="35">
        <f t="shared" si="20"/>
        <v>5.1182432432432439</v>
      </c>
      <c r="AI11" s="33" t="str">
        <f t="shared" si="30"/>
        <v>(16)</v>
      </c>
      <c r="AJ11" s="36">
        <v>41468.664583333331</v>
      </c>
      <c r="AK11" s="37">
        <f t="shared" si="21"/>
        <v>1.1618055555518367</v>
      </c>
      <c r="AL11" s="28">
        <f t="shared" si="22"/>
        <v>0.33958333333430346</v>
      </c>
      <c r="AM11" s="38">
        <f t="shared" si="23"/>
        <v>36.309012875536482</v>
      </c>
      <c r="AN11" s="29" t="str">
        <f t="shared" si="31"/>
        <v>(17)</v>
      </c>
      <c r="AO11" s="34">
        <v>41468.867361111108</v>
      </c>
      <c r="AP11" s="39">
        <f t="shared" si="24"/>
        <v>1.3645833333284827</v>
      </c>
      <c r="AQ11" s="32">
        <f t="shared" si="25"/>
        <v>0.20277777777664596</v>
      </c>
      <c r="AR11" s="40">
        <f t="shared" si="26"/>
        <v>17.485714285714284</v>
      </c>
      <c r="AS11" s="41" t="str">
        <f t="shared" si="32"/>
        <v>(4)</v>
      </c>
    </row>
    <row r="12" spans="1:45">
      <c r="A12" s="42" t="s">
        <v>26</v>
      </c>
      <c r="B12" s="23">
        <v>25</v>
      </c>
      <c r="C12" s="24" t="s">
        <v>41</v>
      </c>
      <c r="D12" s="24" t="s">
        <v>28</v>
      </c>
      <c r="E12" s="24"/>
      <c r="F12" s="24" t="s">
        <v>33</v>
      </c>
      <c r="G12" s="25">
        <f t="shared" si="0"/>
        <v>1</v>
      </c>
      <c r="H12" s="25">
        <f t="shared" si="1"/>
        <v>1</v>
      </c>
      <c r="I12" s="25">
        <f t="shared" si="2"/>
        <v>1</v>
      </c>
      <c r="J12" s="25">
        <f t="shared" si="3"/>
        <v>1</v>
      </c>
      <c r="K12" s="25">
        <f t="shared" si="4"/>
        <v>1</v>
      </c>
      <c r="L12" s="25">
        <f t="shared" si="5"/>
        <v>1</v>
      </c>
      <c r="M12" s="26">
        <f t="shared" si="6"/>
        <v>41467.50277777778</v>
      </c>
      <c r="N12" s="27">
        <v>41467.693749999999</v>
      </c>
      <c r="O12" s="28">
        <f t="shared" si="7"/>
        <v>0.19097222221898846</v>
      </c>
      <c r="P12" s="29">
        <f t="shared" si="8"/>
        <v>6.545454545454545</v>
      </c>
      <c r="Q12" s="30" t="str">
        <f t="shared" si="27"/>
        <v>(24)</v>
      </c>
      <c r="R12" s="34">
        <v>41467.95416666667</v>
      </c>
      <c r="S12" s="32">
        <f t="shared" si="9"/>
        <v>0.45138888889050577</v>
      </c>
      <c r="T12" s="32">
        <f t="shared" si="10"/>
        <v>0.26041666667151731</v>
      </c>
      <c r="U12" s="33">
        <f t="shared" si="11"/>
        <v>5.2799999999999994</v>
      </c>
      <c r="V12" s="33">
        <f t="shared" si="12"/>
        <v>5.815384615384616</v>
      </c>
      <c r="W12" s="33" t="str">
        <f t="shared" si="28"/>
        <v>(20)</v>
      </c>
      <c r="X12" s="27">
        <v>41468.173611111109</v>
      </c>
      <c r="Y12" s="28">
        <f t="shared" si="13"/>
        <v>0.67083333332993789</v>
      </c>
      <c r="Z12" s="28">
        <f t="shared" si="14"/>
        <v>0.21944444443943212</v>
      </c>
      <c r="AA12" s="33">
        <f t="shared" si="15"/>
        <v>3.6075949367088613</v>
      </c>
      <c r="AB12" s="33">
        <f t="shared" si="16"/>
        <v>5.0931677018633534</v>
      </c>
      <c r="AC12" s="29" t="str">
        <f t="shared" si="29"/>
        <v>(16)</v>
      </c>
      <c r="AD12" s="34">
        <v>41468.34097222222</v>
      </c>
      <c r="AE12" s="32">
        <f t="shared" si="17"/>
        <v>0.83819444444088731</v>
      </c>
      <c r="AF12" s="32">
        <f t="shared" si="18"/>
        <v>0.16736111111094942</v>
      </c>
      <c r="AG12" s="35">
        <f t="shared" si="19"/>
        <v>4.7302904564315353</v>
      </c>
      <c r="AH12" s="35">
        <f t="shared" si="20"/>
        <v>5.0207125103562555</v>
      </c>
      <c r="AI12" s="33" t="str">
        <f t="shared" si="30"/>
        <v>(8)</v>
      </c>
      <c r="AJ12" s="36">
        <v>41468.663194444445</v>
      </c>
      <c r="AK12" s="37">
        <f t="shared" si="21"/>
        <v>1.1604166666656965</v>
      </c>
      <c r="AL12" s="28">
        <f t="shared" si="22"/>
        <v>0.32222222222480923</v>
      </c>
      <c r="AM12" s="38">
        <f t="shared" si="23"/>
        <v>36.623376623376629</v>
      </c>
      <c r="AN12" s="29" t="str">
        <f t="shared" si="31"/>
        <v>(15)</v>
      </c>
      <c r="AO12" s="34">
        <v>41468.888194444444</v>
      </c>
      <c r="AP12" s="39">
        <f t="shared" si="24"/>
        <v>1.3854166666642413</v>
      </c>
      <c r="AQ12" s="32">
        <f t="shared" si="25"/>
        <v>0.22499999999854481</v>
      </c>
      <c r="AR12" s="40">
        <f t="shared" si="26"/>
        <v>16.54054054054054</v>
      </c>
      <c r="AS12" s="41" t="str">
        <f t="shared" si="32"/>
        <v>(10)</v>
      </c>
    </row>
    <row r="13" spans="1:45">
      <c r="A13" s="22" t="s">
        <v>26</v>
      </c>
      <c r="B13" s="23">
        <v>4</v>
      </c>
      <c r="C13" s="24" t="s">
        <v>42</v>
      </c>
      <c r="D13" s="24" t="s">
        <v>28</v>
      </c>
      <c r="E13" s="24"/>
      <c r="F13" s="24" t="s">
        <v>29</v>
      </c>
      <c r="G13" s="25">
        <f t="shared" si="0"/>
        <v>1</v>
      </c>
      <c r="H13" s="25">
        <f t="shared" si="1"/>
        <v>1</v>
      </c>
      <c r="I13" s="25">
        <f t="shared" si="2"/>
        <v>1</v>
      </c>
      <c r="J13" s="25">
        <f t="shared" si="3"/>
        <v>1</v>
      </c>
      <c r="K13" s="25">
        <f t="shared" si="4"/>
        <v>1</v>
      </c>
      <c r="L13" s="25">
        <f t="shared" si="5"/>
        <v>1</v>
      </c>
      <c r="M13" s="26">
        <f t="shared" si="6"/>
        <v>41467.50277777778</v>
      </c>
      <c r="N13" s="27">
        <v>41467.703472222223</v>
      </c>
      <c r="O13" s="28">
        <f t="shared" si="7"/>
        <v>0.20069444444379769</v>
      </c>
      <c r="P13" s="29">
        <f t="shared" si="8"/>
        <v>6.2283737024221457</v>
      </c>
      <c r="Q13" s="30" t="str">
        <f t="shared" si="27"/>
        <v>(28)</v>
      </c>
      <c r="R13" s="34">
        <v>41467.970138888886</v>
      </c>
      <c r="S13" s="32">
        <f t="shared" si="9"/>
        <v>0.46736111110658385</v>
      </c>
      <c r="T13" s="32">
        <f t="shared" si="10"/>
        <v>0.26666666666278616</v>
      </c>
      <c r="U13" s="33">
        <f t="shared" si="11"/>
        <v>5.15625</v>
      </c>
      <c r="V13" s="33">
        <f t="shared" si="12"/>
        <v>5.6166419019316498</v>
      </c>
      <c r="W13" s="33" t="str">
        <f t="shared" si="28"/>
        <v>(21)</v>
      </c>
      <c r="X13" s="27">
        <v>41468.188194444447</v>
      </c>
      <c r="Y13" s="28">
        <f t="shared" si="13"/>
        <v>0.68541666666715173</v>
      </c>
      <c r="Z13" s="28">
        <f t="shared" si="14"/>
        <v>0.21805555556056788</v>
      </c>
      <c r="AA13" s="33">
        <f t="shared" si="15"/>
        <v>3.6305732484076434</v>
      </c>
      <c r="AB13" s="33">
        <f t="shared" si="16"/>
        <v>4.9848024316109427</v>
      </c>
      <c r="AC13" s="29" t="str">
        <f t="shared" si="29"/>
        <v>(15)</v>
      </c>
      <c r="AD13" s="34">
        <v>41468.405555555553</v>
      </c>
      <c r="AE13" s="32">
        <f t="shared" si="17"/>
        <v>0.90277777777373558</v>
      </c>
      <c r="AF13" s="32">
        <f t="shared" si="18"/>
        <v>0.21736111110658385</v>
      </c>
      <c r="AG13" s="35">
        <f t="shared" si="19"/>
        <v>3.6421725239616611</v>
      </c>
      <c r="AH13" s="35">
        <f t="shared" si="20"/>
        <v>4.6615384615384619</v>
      </c>
      <c r="AI13" s="33" t="str">
        <f t="shared" si="30"/>
        <v>(18)</v>
      </c>
      <c r="AJ13" s="27">
        <v>41468.713194444441</v>
      </c>
      <c r="AK13" s="37">
        <f t="shared" si="21"/>
        <v>1.210416666661331</v>
      </c>
      <c r="AL13" s="28">
        <f t="shared" si="22"/>
        <v>0.30763888888759539</v>
      </c>
      <c r="AM13" s="38">
        <f t="shared" si="23"/>
        <v>27.920792079207924</v>
      </c>
      <c r="AN13" s="29" t="str">
        <f t="shared" si="31"/>
        <v>(11)</v>
      </c>
      <c r="AO13" s="34">
        <v>41468.92083333333</v>
      </c>
      <c r="AP13" s="39">
        <f t="shared" si="24"/>
        <v>1.4180555555503815</v>
      </c>
      <c r="AQ13" s="32">
        <f t="shared" si="25"/>
        <v>0.20763888888905058</v>
      </c>
      <c r="AR13" s="40">
        <f t="shared" si="26"/>
        <v>15.249169435215945</v>
      </c>
      <c r="AS13" s="41" t="str">
        <f t="shared" si="32"/>
        <v>(6)</v>
      </c>
    </row>
    <row r="14" spans="1:45">
      <c r="A14" s="22" t="s">
        <v>26</v>
      </c>
      <c r="B14" s="23">
        <v>18</v>
      </c>
      <c r="C14" s="24" t="s">
        <v>43</v>
      </c>
      <c r="D14" s="24" t="s">
        <v>28</v>
      </c>
      <c r="E14" s="24"/>
      <c r="F14" s="24" t="s">
        <v>29</v>
      </c>
      <c r="G14" s="25">
        <f t="shared" si="0"/>
        <v>1</v>
      </c>
      <c r="H14" s="25">
        <f t="shared" si="1"/>
        <v>1</v>
      </c>
      <c r="I14" s="25">
        <f t="shared" si="2"/>
        <v>1</v>
      </c>
      <c r="J14" s="25">
        <f t="shared" si="3"/>
        <v>1</v>
      </c>
      <c r="K14" s="25">
        <f t="shared" si="4"/>
        <v>1</v>
      </c>
      <c r="L14" s="25">
        <f t="shared" si="5"/>
        <v>1</v>
      </c>
      <c r="M14" s="26">
        <f t="shared" si="6"/>
        <v>41467.50277777778</v>
      </c>
      <c r="N14" s="27">
        <v>41467.660416666666</v>
      </c>
      <c r="O14" s="28">
        <f t="shared" si="7"/>
        <v>0.15763888888614019</v>
      </c>
      <c r="P14" s="29">
        <f t="shared" si="8"/>
        <v>7.9295154185022021</v>
      </c>
      <c r="Q14" s="30" t="str">
        <f t="shared" si="27"/>
        <v>(12)</v>
      </c>
      <c r="R14" s="34">
        <v>41467.892361111109</v>
      </c>
      <c r="S14" s="32">
        <f t="shared" si="9"/>
        <v>0.38958333332993789</v>
      </c>
      <c r="T14" s="32">
        <f t="shared" si="10"/>
        <v>0.23194444444379769</v>
      </c>
      <c r="U14" s="33">
        <f t="shared" si="11"/>
        <v>5.9281437125748502</v>
      </c>
      <c r="V14" s="33">
        <f t="shared" si="12"/>
        <v>6.737967914438503</v>
      </c>
      <c r="W14" s="33" t="str">
        <f t="shared" si="28"/>
        <v>(12)</v>
      </c>
      <c r="X14" s="27">
        <v>41468.120138888888</v>
      </c>
      <c r="Y14" s="28">
        <f t="shared" si="13"/>
        <v>0.61736111110803904</v>
      </c>
      <c r="Z14" s="28">
        <f t="shared" si="14"/>
        <v>0.22777777777810115</v>
      </c>
      <c r="AA14" s="33">
        <f t="shared" si="15"/>
        <v>3.475609756097561</v>
      </c>
      <c r="AB14" s="33">
        <f t="shared" si="16"/>
        <v>5.534308211473566</v>
      </c>
      <c r="AC14" s="29" t="str">
        <f t="shared" si="29"/>
        <v>(22)</v>
      </c>
      <c r="AD14" s="34">
        <v>41468.325694444444</v>
      </c>
      <c r="AE14" s="32">
        <f t="shared" si="17"/>
        <v>0.82291666666424135</v>
      </c>
      <c r="AF14" s="32">
        <f t="shared" si="18"/>
        <v>0.20555555555620231</v>
      </c>
      <c r="AG14" s="35">
        <f t="shared" si="19"/>
        <v>3.8513513513513518</v>
      </c>
      <c r="AH14" s="35">
        <f t="shared" si="20"/>
        <v>5.1139240506329111</v>
      </c>
      <c r="AI14" s="33" t="str">
        <f t="shared" si="30"/>
        <v>(17)</v>
      </c>
      <c r="AJ14" s="36">
        <v>41468.707638888889</v>
      </c>
      <c r="AK14" s="37">
        <f t="shared" si="21"/>
        <v>1.2048611111094942</v>
      </c>
      <c r="AL14" s="28">
        <f t="shared" si="22"/>
        <v>0.38194444444525288</v>
      </c>
      <c r="AM14" s="38">
        <f t="shared" si="23"/>
        <v>28.677966101694917</v>
      </c>
      <c r="AN14" s="29" t="str">
        <f t="shared" si="31"/>
        <v>(18)</v>
      </c>
      <c r="AO14" s="34">
        <v>41468.945833333331</v>
      </c>
      <c r="AP14" s="39">
        <f t="shared" si="24"/>
        <v>1.4430555555518367</v>
      </c>
      <c r="AQ14" s="32">
        <f t="shared" si="25"/>
        <v>0.2381944444423425</v>
      </c>
      <c r="AR14" s="40">
        <f t="shared" si="26"/>
        <v>14.38871473354232</v>
      </c>
      <c r="AS14" s="41" t="str">
        <f t="shared" si="32"/>
        <v>(12)</v>
      </c>
    </row>
    <row r="15" spans="1:45">
      <c r="A15" s="22" t="s">
        <v>26</v>
      </c>
      <c r="B15" s="23">
        <v>27</v>
      </c>
      <c r="C15" s="24" t="s">
        <v>44</v>
      </c>
      <c r="D15" s="24" t="s">
        <v>28</v>
      </c>
      <c r="E15" s="24"/>
      <c r="F15" s="24" t="s">
        <v>29</v>
      </c>
      <c r="G15" s="25">
        <f t="shared" si="0"/>
        <v>1</v>
      </c>
      <c r="H15" s="25">
        <f t="shared" si="1"/>
        <v>1</v>
      </c>
      <c r="I15" s="25">
        <f t="shared" si="2"/>
        <v>1</v>
      </c>
      <c r="J15" s="25">
        <f t="shared" si="3"/>
        <v>1</v>
      </c>
      <c r="K15" s="25">
        <f t="shared" si="4"/>
        <v>1</v>
      </c>
      <c r="L15" s="25">
        <f t="shared" si="5"/>
        <v>1</v>
      </c>
      <c r="M15" s="26">
        <f t="shared" si="6"/>
        <v>41467.50277777778</v>
      </c>
      <c r="N15" s="27">
        <v>41467.698611111111</v>
      </c>
      <c r="O15" s="28">
        <f t="shared" si="7"/>
        <v>0.19583333333139308</v>
      </c>
      <c r="P15" s="29">
        <f t="shared" si="8"/>
        <v>6.3829787234042552</v>
      </c>
      <c r="Q15" s="30" t="str">
        <f t="shared" si="27"/>
        <v>(25)</v>
      </c>
      <c r="R15" s="34">
        <v>41467.979166666664</v>
      </c>
      <c r="S15" s="32">
        <f t="shared" si="9"/>
        <v>0.476388888884685</v>
      </c>
      <c r="T15" s="32">
        <f t="shared" si="10"/>
        <v>0.28055555555329192</v>
      </c>
      <c r="U15" s="33">
        <f t="shared" si="11"/>
        <v>4.9009900990099018</v>
      </c>
      <c r="V15" s="33">
        <f t="shared" si="12"/>
        <v>5.5102040816326525</v>
      </c>
      <c r="W15" s="33" t="str">
        <f t="shared" si="28"/>
        <v>(28)</v>
      </c>
      <c r="X15" s="27">
        <v>41468.209722222222</v>
      </c>
      <c r="Y15" s="28">
        <f t="shared" si="13"/>
        <v>0.7069444444423425</v>
      </c>
      <c r="Z15" s="28">
        <f t="shared" si="14"/>
        <v>0.2305555555576575</v>
      </c>
      <c r="AA15" s="33">
        <f t="shared" si="15"/>
        <v>3.4337349397590362</v>
      </c>
      <c r="AB15" s="33">
        <f t="shared" si="16"/>
        <v>4.8330058939096272</v>
      </c>
      <c r="AC15" s="29" t="str">
        <f t="shared" si="29"/>
        <v>(24)</v>
      </c>
      <c r="AD15" s="34">
        <v>41468.430555555555</v>
      </c>
      <c r="AE15" s="32">
        <f t="shared" si="17"/>
        <v>0.92777777777519077</v>
      </c>
      <c r="AF15" s="32">
        <f t="shared" si="18"/>
        <v>0.22083333333284827</v>
      </c>
      <c r="AG15" s="35">
        <f t="shared" si="19"/>
        <v>3.5849056603773586</v>
      </c>
      <c r="AH15" s="35">
        <f t="shared" si="20"/>
        <v>4.5359281437125754</v>
      </c>
      <c r="AI15" s="33" t="str">
        <f t="shared" si="30"/>
        <v>(19)</v>
      </c>
      <c r="AJ15" s="36">
        <v>41468.739583333336</v>
      </c>
      <c r="AK15" s="37">
        <f t="shared" si="21"/>
        <v>1.2368055555562023</v>
      </c>
      <c r="AL15" s="28">
        <f t="shared" si="22"/>
        <v>0.30902777778101154</v>
      </c>
      <c r="AM15" s="38">
        <f t="shared" si="23"/>
        <v>24.809384164222873</v>
      </c>
      <c r="AN15" s="29" t="str">
        <f t="shared" si="31"/>
        <v>(12)</v>
      </c>
      <c r="AO15" s="34">
        <v>41468.962500000001</v>
      </c>
      <c r="AP15" s="39">
        <f t="shared" si="24"/>
        <v>1.4597222222218988</v>
      </c>
      <c r="AQ15" s="32">
        <f t="shared" si="25"/>
        <v>0.22291666666569654</v>
      </c>
      <c r="AR15" s="40">
        <f t="shared" si="26"/>
        <v>13.867069486404834</v>
      </c>
      <c r="AS15" s="41" t="str">
        <f t="shared" si="32"/>
        <v>(9)</v>
      </c>
    </row>
    <row r="16" spans="1:45">
      <c r="A16" s="42" t="s">
        <v>26</v>
      </c>
      <c r="B16" s="23">
        <v>22</v>
      </c>
      <c r="C16" s="24" t="s">
        <v>45</v>
      </c>
      <c r="D16" s="24" t="s">
        <v>28</v>
      </c>
      <c r="E16" s="24"/>
      <c r="F16" s="24" t="s">
        <v>46</v>
      </c>
      <c r="G16" s="25">
        <f t="shared" si="0"/>
        <v>1</v>
      </c>
      <c r="H16" s="25">
        <f t="shared" si="1"/>
        <v>1</v>
      </c>
      <c r="I16" s="25">
        <f t="shared" si="2"/>
        <v>1</v>
      </c>
      <c r="J16" s="25">
        <f t="shared" si="3"/>
        <v>1</v>
      </c>
      <c r="K16" s="25">
        <f t="shared" si="4"/>
        <v>1</v>
      </c>
      <c r="L16" s="25">
        <f t="shared" si="5"/>
        <v>1</v>
      </c>
      <c r="M16" s="26">
        <f t="shared" si="6"/>
        <v>41467.50277777778</v>
      </c>
      <c r="N16" s="27">
        <v>41467.705555555556</v>
      </c>
      <c r="O16" s="28">
        <f t="shared" si="7"/>
        <v>0.20277777777664596</v>
      </c>
      <c r="P16" s="29">
        <f t="shared" si="8"/>
        <v>6.1643835616438354</v>
      </c>
      <c r="Q16" s="30" t="str">
        <f t="shared" si="27"/>
        <v>(29)</v>
      </c>
      <c r="R16" s="34">
        <v>41467.974999999999</v>
      </c>
      <c r="S16" s="32">
        <f t="shared" si="9"/>
        <v>0.47222222221898846</v>
      </c>
      <c r="T16" s="32">
        <f t="shared" si="10"/>
        <v>0.2694444444423425</v>
      </c>
      <c r="U16" s="33">
        <f t="shared" si="11"/>
        <v>5.1030927835051552</v>
      </c>
      <c r="V16" s="33">
        <f t="shared" si="12"/>
        <v>5.5588235294117654</v>
      </c>
      <c r="W16" s="33" t="str">
        <f t="shared" si="28"/>
        <v>(22)</v>
      </c>
      <c r="X16" s="27">
        <v>41468.196527777778</v>
      </c>
      <c r="Y16" s="28">
        <f t="shared" si="13"/>
        <v>0.69374999999854481</v>
      </c>
      <c r="Z16" s="28">
        <f t="shared" si="14"/>
        <v>0.22152777777955635</v>
      </c>
      <c r="AA16" s="33">
        <f t="shared" si="15"/>
        <v>3.5736677115987461</v>
      </c>
      <c r="AB16" s="33">
        <f t="shared" si="16"/>
        <v>4.924924924924925</v>
      </c>
      <c r="AC16" s="29" t="str">
        <f t="shared" si="29"/>
        <v>(17)</v>
      </c>
      <c r="AD16" s="34">
        <v>41468.420138888891</v>
      </c>
      <c r="AE16" s="32">
        <f t="shared" si="17"/>
        <v>0.91736111111094942</v>
      </c>
      <c r="AF16" s="32">
        <f t="shared" si="18"/>
        <v>0.22361111111240461</v>
      </c>
      <c r="AG16" s="35">
        <f t="shared" si="19"/>
        <v>3.5403726708074537</v>
      </c>
      <c r="AH16" s="35">
        <f t="shared" si="20"/>
        <v>4.5874337623012869</v>
      </c>
      <c r="AI16" s="33" t="str">
        <f t="shared" si="30"/>
        <v>(20)</v>
      </c>
      <c r="AJ16" s="36">
        <v>41468.739583333336</v>
      </c>
      <c r="AK16" s="37">
        <f t="shared" si="21"/>
        <v>1.2368055555562023</v>
      </c>
      <c r="AL16" s="28">
        <f t="shared" si="22"/>
        <v>0.31944444444525288</v>
      </c>
      <c r="AM16" s="38">
        <f t="shared" si="23"/>
        <v>24.809384164222873</v>
      </c>
      <c r="AN16" s="29" t="str">
        <f t="shared" si="31"/>
        <v>(13)</v>
      </c>
      <c r="AO16" s="34">
        <v>41468.984722222223</v>
      </c>
      <c r="AP16" s="39">
        <f t="shared" si="24"/>
        <v>1.4819444444437977</v>
      </c>
      <c r="AQ16" s="32">
        <f t="shared" si="25"/>
        <v>0.24513888888759539</v>
      </c>
      <c r="AR16" s="40">
        <f t="shared" si="26"/>
        <v>13.227665706051873</v>
      </c>
      <c r="AS16" s="41" t="str">
        <f t="shared" si="32"/>
        <v>(13)</v>
      </c>
    </row>
    <row r="17" spans="1:45">
      <c r="A17" s="22" t="s">
        <v>26</v>
      </c>
      <c r="B17" s="23">
        <v>24</v>
      </c>
      <c r="C17" s="24" t="s">
        <v>47</v>
      </c>
      <c r="D17" s="24" t="s">
        <v>28</v>
      </c>
      <c r="E17" s="24"/>
      <c r="F17" s="24" t="s">
        <v>29</v>
      </c>
      <c r="G17" s="25">
        <f t="shared" si="0"/>
        <v>1</v>
      </c>
      <c r="H17" s="25">
        <f t="shared" si="1"/>
        <v>1</v>
      </c>
      <c r="I17" s="25">
        <f t="shared" si="2"/>
        <v>1</v>
      </c>
      <c r="J17" s="25">
        <f t="shared" si="3"/>
        <v>1</v>
      </c>
      <c r="K17" s="25">
        <f t="shared" si="4"/>
        <v>1</v>
      </c>
      <c r="L17" s="25">
        <f t="shared" si="5"/>
        <v>1</v>
      </c>
      <c r="M17" s="26">
        <f t="shared" si="6"/>
        <v>41467.50277777778</v>
      </c>
      <c r="N17" s="27">
        <v>41467.705555555556</v>
      </c>
      <c r="O17" s="28">
        <f t="shared" si="7"/>
        <v>0.20277777777664596</v>
      </c>
      <c r="P17" s="29">
        <f t="shared" si="8"/>
        <v>6.1643835616438354</v>
      </c>
      <c r="Q17" s="30" t="str">
        <f t="shared" si="27"/>
        <v>(29)</v>
      </c>
      <c r="R17" s="34">
        <v>41467.974999999999</v>
      </c>
      <c r="S17" s="32">
        <f t="shared" si="9"/>
        <v>0.47222222221898846</v>
      </c>
      <c r="T17" s="32">
        <f t="shared" si="10"/>
        <v>0.2694444444423425</v>
      </c>
      <c r="U17" s="33">
        <f t="shared" si="11"/>
        <v>5.1030927835051552</v>
      </c>
      <c r="V17" s="33">
        <f t="shared" si="12"/>
        <v>5.5588235294117654</v>
      </c>
      <c r="W17" s="33" t="str">
        <f t="shared" si="28"/>
        <v>(22)</v>
      </c>
      <c r="X17" s="27">
        <v>41468.196527777778</v>
      </c>
      <c r="Y17" s="28">
        <f t="shared" si="13"/>
        <v>0.69374999999854481</v>
      </c>
      <c r="Z17" s="28">
        <f t="shared" si="14"/>
        <v>0.22152777777955635</v>
      </c>
      <c r="AA17" s="33">
        <f t="shared" si="15"/>
        <v>3.5736677115987461</v>
      </c>
      <c r="AB17" s="33">
        <f t="shared" si="16"/>
        <v>4.924924924924925</v>
      </c>
      <c r="AC17" s="29" t="str">
        <f t="shared" si="29"/>
        <v>(17)</v>
      </c>
      <c r="AD17" s="34">
        <v>41468.420138888891</v>
      </c>
      <c r="AE17" s="32">
        <f t="shared" si="17"/>
        <v>0.91736111111094942</v>
      </c>
      <c r="AF17" s="32">
        <f t="shared" si="18"/>
        <v>0.22361111111240461</v>
      </c>
      <c r="AG17" s="35">
        <f t="shared" si="19"/>
        <v>3.5403726708074537</v>
      </c>
      <c r="AH17" s="35">
        <f t="shared" si="20"/>
        <v>4.5874337623012869</v>
      </c>
      <c r="AI17" s="33" t="str">
        <f t="shared" si="30"/>
        <v>(20)</v>
      </c>
      <c r="AJ17" s="36">
        <v>41468.739583333336</v>
      </c>
      <c r="AK17" s="37">
        <f t="shared" si="21"/>
        <v>1.2368055555562023</v>
      </c>
      <c r="AL17" s="28">
        <f t="shared" si="22"/>
        <v>0.31944444444525288</v>
      </c>
      <c r="AM17" s="38">
        <f t="shared" si="23"/>
        <v>24.809384164222873</v>
      </c>
      <c r="AN17" s="29" t="str">
        <f t="shared" si="31"/>
        <v>(13)</v>
      </c>
      <c r="AO17" s="34">
        <v>41468.984722222223</v>
      </c>
      <c r="AP17" s="39">
        <f t="shared" si="24"/>
        <v>1.4819444444437977</v>
      </c>
      <c r="AQ17" s="32">
        <f t="shared" si="25"/>
        <v>0.24513888888759539</v>
      </c>
      <c r="AR17" s="40">
        <f t="shared" si="26"/>
        <v>13.227665706051873</v>
      </c>
      <c r="AS17" s="41" t="str">
        <f t="shared" si="32"/>
        <v>(13)</v>
      </c>
    </row>
    <row r="18" spans="1:45">
      <c r="A18" s="22" t="s">
        <v>26</v>
      </c>
      <c r="B18" s="23">
        <v>44</v>
      </c>
      <c r="C18" s="24" t="s">
        <v>48</v>
      </c>
      <c r="D18" s="24" t="s">
        <v>35</v>
      </c>
      <c r="E18" s="24" t="s">
        <v>48</v>
      </c>
      <c r="F18" s="24" t="s">
        <v>29</v>
      </c>
      <c r="G18" s="25">
        <f t="shared" si="0"/>
        <v>1</v>
      </c>
      <c r="H18" s="25">
        <f t="shared" si="1"/>
        <v>1</v>
      </c>
      <c r="I18" s="25">
        <f t="shared" si="2"/>
        <v>1</v>
      </c>
      <c r="J18" s="25">
        <f t="shared" si="3"/>
        <v>1</v>
      </c>
      <c r="K18" s="25">
        <f t="shared" si="4"/>
        <v>1</v>
      </c>
      <c r="L18" s="25">
        <f t="shared" si="5"/>
        <v>1</v>
      </c>
      <c r="M18" s="26">
        <f t="shared" si="6"/>
        <v>41467.50277777778</v>
      </c>
      <c r="N18" s="27">
        <v>41467.709722222222</v>
      </c>
      <c r="O18" s="28">
        <f t="shared" si="7"/>
        <v>0.2069444444423425</v>
      </c>
      <c r="P18" s="29">
        <f t="shared" si="8"/>
        <v>6.0402684563758395</v>
      </c>
      <c r="Q18" s="30" t="str">
        <f t="shared" si="27"/>
        <v>(36)</v>
      </c>
      <c r="R18" s="34">
        <v>41467.989583333336</v>
      </c>
      <c r="S18" s="32">
        <f t="shared" si="9"/>
        <v>0.48680555555620231</v>
      </c>
      <c r="T18" s="32">
        <f t="shared" si="10"/>
        <v>0.27986111111385981</v>
      </c>
      <c r="U18" s="33">
        <f t="shared" si="11"/>
        <v>4.9131513647642677</v>
      </c>
      <c r="V18" s="33">
        <f t="shared" si="12"/>
        <v>5.3922967189728954</v>
      </c>
      <c r="W18" s="33" t="str">
        <f t="shared" si="28"/>
        <v>(26)</v>
      </c>
      <c r="X18" s="27">
        <v>41468.296527777777</v>
      </c>
      <c r="Y18" s="28">
        <f t="shared" si="13"/>
        <v>0.79374999999708962</v>
      </c>
      <c r="Z18" s="28">
        <f t="shared" si="14"/>
        <v>0.30694444444088731</v>
      </c>
      <c r="AA18" s="33">
        <f t="shared" si="15"/>
        <v>2.5791855203619911</v>
      </c>
      <c r="AB18" s="33">
        <f t="shared" si="16"/>
        <v>4.3044619422572179</v>
      </c>
      <c r="AC18" s="29" t="str">
        <f t="shared" si="29"/>
        <v>(30)</v>
      </c>
      <c r="AD18" s="34">
        <v>41468.496527777781</v>
      </c>
      <c r="AE18" s="32">
        <f t="shared" si="17"/>
        <v>0.99375000000145519</v>
      </c>
      <c r="AF18" s="32">
        <f t="shared" si="18"/>
        <v>0.20000000000436557</v>
      </c>
      <c r="AG18" s="35">
        <f t="shared" si="19"/>
        <v>3.958333333333333</v>
      </c>
      <c r="AH18" s="35">
        <f t="shared" si="20"/>
        <v>4.2348008385744231</v>
      </c>
      <c r="AI18" s="33" t="str">
        <f t="shared" si="30"/>
        <v>(13)</v>
      </c>
      <c r="AJ18" s="27">
        <v>41468.788194444445</v>
      </c>
      <c r="AK18" s="37">
        <f t="shared" si="21"/>
        <v>1.2854166666656965</v>
      </c>
      <c r="AL18" s="28">
        <f t="shared" si="22"/>
        <v>0.29166666666424135</v>
      </c>
      <c r="AM18" s="38">
        <f t="shared" si="23"/>
        <v>20.583941605839417</v>
      </c>
      <c r="AN18" s="29" t="str">
        <f t="shared" si="31"/>
        <v>(8)</v>
      </c>
      <c r="AO18" s="34">
        <v>41469.084027777775</v>
      </c>
      <c r="AP18" s="39">
        <f t="shared" si="24"/>
        <v>1.5812499999956344</v>
      </c>
      <c r="AQ18" s="32">
        <f t="shared" si="25"/>
        <v>0.29583333332993789</v>
      </c>
      <c r="AR18" s="40">
        <f t="shared" si="26"/>
        <v>10.967741935483872</v>
      </c>
      <c r="AS18" s="41" t="str">
        <f t="shared" si="32"/>
        <v>(15)</v>
      </c>
    </row>
    <row r="19" spans="1:45">
      <c r="A19" s="22" t="s">
        <v>26</v>
      </c>
      <c r="B19" s="23">
        <v>48</v>
      </c>
      <c r="C19" s="24" t="s">
        <v>49</v>
      </c>
      <c r="D19" s="24" t="s">
        <v>35</v>
      </c>
      <c r="E19" s="24" t="s">
        <v>49</v>
      </c>
      <c r="F19" s="24" t="s">
        <v>29</v>
      </c>
      <c r="G19" s="25">
        <f t="shared" si="0"/>
        <v>1</v>
      </c>
      <c r="H19" s="25">
        <f t="shared" si="1"/>
        <v>1</v>
      </c>
      <c r="I19" s="25">
        <f t="shared" si="2"/>
        <v>1</v>
      </c>
      <c r="J19" s="25">
        <f t="shared" si="3"/>
        <v>1</v>
      </c>
      <c r="K19" s="25">
        <f t="shared" si="4"/>
        <v>1</v>
      </c>
      <c r="L19" s="25">
        <f t="shared" si="5"/>
        <v>1</v>
      </c>
      <c r="M19" s="26">
        <f t="shared" si="6"/>
        <v>41467.50277777778</v>
      </c>
      <c r="N19" s="27">
        <v>41467.706250000003</v>
      </c>
      <c r="O19" s="28">
        <f t="shared" si="7"/>
        <v>0.20347222222335404</v>
      </c>
      <c r="P19" s="29">
        <f t="shared" si="8"/>
        <v>6.1433447098976117</v>
      </c>
      <c r="Q19" s="30" t="str">
        <f t="shared" si="27"/>
        <v>(31)</v>
      </c>
      <c r="R19" s="34">
        <v>41468.048611111109</v>
      </c>
      <c r="S19" s="32">
        <f t="shared" si="9"/>
        <v>0.54583333332993789</v>
      </c>
      <c r="T19" s="32">
        <f t="shared" si="10"/>
        <v>0.34236111110658385</v>
      </c>
      <c r="U19" s="33">
        <f t="shared" si="11"/>
        <v>4.016227180527383</v>
      </c>
      <c r="V19" s="33">
        <f t="shared" si="12"/>
        <v>4.8091603053435108</v>
      </c>
      <c r="W19" s="33" t="str">
        <f t="shared" si="28"/>
        <v>(32)</v>
      </c>
      <c r="X19" s="27">
        <v>41468.296527777777</v>
      </c>
      <c r="Y19" s="28">
        <f t="shared" si="13"/>
        <v>0.79374999999708962</v>
      </c>
      <c r="Z19" s="28">
        <f t="shared" si="14"/>
        <v>0.24791666666715173</v>
      </c>
      <c r="AA19" s="33">
        <f t="shared" si="15"/>
        <v>3.1932773109243695</v>
      </c>
      <c r="AB19" s="33">
        <f t="shared" si="16"/>
        <v>4.3044619422572179</v>
      </c>
      <c r="AC19" s="29" t="str">
        <f t="shared" si="29"/>
        <v>(25)</v>
      </c>
      <c r="AD19" s="34">
        <v>41468.496527777781</v>
      </c>
      <c r="AE19" s="32">
        <f t="shared" si="17"/>
        <v>0.99375000000145519</v>
      </c>
      <c r="AF19" s="32">
        <f t="shared" si="18"/>
        <v>0.20000000000436557</v>
      </c>
      <c r="AG19" s="35">
        <f t="shared" si="19"/>
        <v>3.958333333333333</v>
      </c>
      <c r="AH19" s="35">
        <f t="shared" si="20"/>
        <v>4.2348008385744231</v>
      </c>
      <c r="AI19" s="33" t="str">
        <f t="shared" si="30"/>
        <v>(13)</v>
      </c>
      <c r="AJ19" s="27">
        <v>41468.788194444445</v>
      </c>
      <c r="AK19" s="37">
        <f t="shared" si="21"/>
        <v>1.2854166666656965</v>
      </c>
      <c r="AL19" s="28">
        <f t="shared" si="22"/>
        <v>0.29166666666424135</v>
      </c>
      <c r="AM19" s="38">
        <f t="shared" si="23"/>
        <v>20.583941605839417</v>
      </c>
      <c r="AN19" s="29" t="str">
        <f t="shared" si="31"/>
        <v>(8)</v>
      </c>
      <c r="AO19" s="34">
        <v>41469.084027777775</v>
      </c>
      <c r="AP19" s="39">
        <f t="shared" si="24"/>
        <v>1.5812499999956344</v>
      </c>
      <c r="AQ19" s="32">
        <f t="shared" si="25"/>
        <v>0.29583333332993789</v>
      </c>
      <c r="AR19" s="40">
        <f t="shared" si="26"/>
        <v>10.967741935483872</v>
      </c>
      <c r="AS19" s="41" t="str">
        <f t="shared" si="32"/>
        <v>(15)</v>
      </c>
    </row>
    <row r="20" spans="1:45">
      <c r="A20" s="42" t="s">
        <v>26</v>
      </c>
      <c r="B20" s="23">
        <v>1</v>
      </c>
      <c r="C20" s="24" t="s">
        <v>50</v>
      </c>
      <c r="D20" s="24" t="s">
        <v>28</v>
      </c>
      <c r="E20" s="24"/>
      <c r="F20" s="24" t="s">
        <v>33</v>
      </c>
      <c r="G20" s="25">
        <f t="shared" si="0"/>
        <v>1</v>
      </c>
      <c r="H20" s="25">
        <f t="shared" si="1"/>
        <v>1</v>
      </c>
      <c r="I20" s="25">
        <f t="shared" si="2"/>
        <v>1</v>
      </c>
      <c r="J20" s="25">
        <f t="shared" si="3"/>
        <v>1</v>
      </c>
      <c r="K20" s="25">
        <f t="shared" si="4"/>
        <v>1</v>
      </c>
      <c r="L20" s="25">
        <f t="shared" si="5"/>
        <v>1</v>
      </c>
      <c r="M20" s="26">
        <f t="shared" si="6"/>
        <v>41467.50277777778</v>
      </c>
      <c r="N20" s="27">
        <v>41467.693055555559</v>
      </c>
      <c r="O20" s="28">
        <f t="shared" si="7"/>
        <v>0.19027777777955635</v>
      </c>
      <c r="P20" s="29">
        <f t="shared" si="8"/>
        <v>6.5693430656934311</v>
      </c>
      <c r="Q20" s="30" t="str">
        <f t="shared" si="27"/>
        <v>(23)</v>
      </c>
      <c r="R20" s="34">
        <v>41467.953472222223</v>
      </c>
      <c r="S20" s="32">
        <f t="shared" si="9"/>
        <v>0.45069444444379769</v>
      </c>
      <c r="T20" s="32">
        <f>R20-N18</f>
        <v>0.24375000000145519</v>
      </c>
      <c r="U20" s="33">
        <f t="shared" si="11"/>
        <v>5.6410256410256414</v>
      </c>
      <c r="V20" s="33">
        <f t="shared" si="12"/>
        <v>5.824345146379045</v>
      </c>
      <c r="W20" s="33" t="str">
        <f t="shared" si="28"/>
        <v>(15)</v>
      </c>
      <c r="X20" s="27">
        <v>41468.211805555555</v>
      </c>
      <c r="Y20" s="28">
        <f t="shared" si="13"/>
        <v>0.70902777777519077</v>
      </c>
      <c r="Z20" s="28">
        <f t="shared" si="14"/>
        <v>0.25833333333139308</v>
      </c>
      <c r="AA20" s="33">
        <f t="shared" si="15"/>
        <v>3.064516129032258</v>
      </c>
      <c r="AB20" s="33">
        <f t="shared" si="16"/>
        <v>4.8188050930460333</v>
      </c>
      <c r="AC20" s="29" t="str">
        <f t="shared" si="29"/>
        <v>(28)</v>
      </c>
      <c r="AD20" s="34">
        <v>41468.459722222222</v>
      </c>
      <c r="AE20" s="32">
        <f t="shared" si="17"/>
        <v>0.9569444444423425</v>
      </c>
      <c r="AF20" s="32">
        <f t="shared" si="18"/>
        <v>0.24791666666715173</v>
      </c>
      <c r="AG20" s="35">
        <f t="shared" si="19"/>
        <v>3.1932773109243695</v>
      </c>
      <c r="AH20" s="35">
        <f t="shared" si="20"/>
        <v>4.3976777939042089</v>
      </c>
      <c r="AI20" s="33" t="str">
        <f t="shared" si="30"/>
        <v>(22)</v>
      </c>
      <c r="AJ20" s="27">
        <v>41468.788194444445</v>
      </c>
      <c r="AK20" s="37">
        <f t="shared" si="21"/>
        <v>1.2854166666656965</v>
      </c>
      <c r="AL20" s="28">
        <f t="shared" si="22"/>
        <v>0.32847222222335404</v>
      </c>
      <c r="AM20" s="38">
        <f t="shared" si="23"/>
        <v>20.583941605839417</v>
      </c>
      <c r="AN20" s="29" t="str">
        <f t="shared" si="31"/>
        <v>(16)</v>
      </c>
      <c r="AO20" s="34">
        <v>41469.084027777775</v>
      </c>
      <c r="AP20" s="39">
        <f t="shared" si="24"/>
        <v>1.5812499999956344</v>
      </c>
      <c r="AQ20" s="32">
        <f t="shared" si="25"/>
        <v>0.29583333332993789</v>
      </c>
      <c r="AR20" s="40">
        <f t="shared" si="26"/>
        <v>10.967741935483872</v>
      </c>
      <c r="AS20" s="41" t="str">
        <f t="shared" si="32"/>
        <v>(15)</v>
      </c>
    </row>
    <row r="21" spans="1:45" hidden="1">
      <c r="A21" s="2"/>
      <c r="B21" s="2"/>
      <c r="C21" s="2"/>
      <c r="D21" s="2"/>
      <c r="E21" s="2"/>
      <c r="F21" s="43"/>
      <c r="G21" s="2"/>
      <c r="H21" s="2"/>
      <c r="I21" s="2"/>
      <c r="J21" s="2"/>
      <c r="K21" s="2"/>
      <c r="L21" s="2"/>
      <c r="M21" s="44"/>
      <c r="N21" s="45"/>
      <c r="O21" s="45"/>
      <c r="P21" s="45"/>
      <c r="Q21" s="30" t="e">
        <f t="shared" si="27"/>
        <v>#N/A</v>
      </c>
      <c r="R21" s="46"/>
      <c r="S21" s="46"/>
      <c r="T21" s="46"/>
      <c r="U21" s="46"/>
      <c r="V21" s="46"/>
      <c r="W21" s="33" t="e">
        <f t="shared" si="28"/>
        <v>#N/A</v>
      </c>
      <c r="X21" s="45"/>
      <c r="Y21" s="45"/>
      <c r="Z21" s="45"/>
      <c r="AA21" s="46"/>
      <c r="AB21" s="46"/>
      <c r="AC21" s="29" t="e">
        <f t="shared" si="29"/>
        <v>#N/A</v>
      </c>
      <c r="AD21" s="46"/>
      <c r="AE21" s="46"/>
      <c r="AF21" s="46"/>
      <c r="AG21" s="47"/>
      <c r="AH21" s="47"/>
      <c r="AI21" s="33" t="e">
        <f t="shared" si="30"/>
        <v>#N/A</v>
      </c>
      <c r="AJ21" s="45"/>
      <c r="AK21" s="45"/>
      <c r="AL21" s="45"/>
      <c r="AM21" s="3"/>
      <c r="AN21" s="29" t="e">
        <f t="shared" si="31"/>
        <v>#N/A</v>
      </c>
      <c r="AO21" s="46"/>
      <c r="AP21" s="46"/>
      <c r="AQ21" s="46"/>
      <c r="AR21" s="46"/>
      <c r="AS21" s="41" t="e">
        <f t="shared" si="32"/>
        <v>#N/A</v>
      </c>
    </row>
    <row r="22" spans="1:45" hidden="1">
      <c r="A22" s="3"/>
      <c r="B22" s="3"/>
      <c r="C22" s="3"/>
      <c r="D22" s="3"/>
      <c r="E22" s="3"/>
      <c r="F22" s="46"/>
      <c r="G22" s="3"/>
      <c r="H22" s="3"/>
      <c r="I22" s="3"/>
      <c r="J22" s="3"/>
      <c r="K22" s="3"/>
      <c r="L22" s="3"/>
      <c r="M22" s="44"/>
      <c r="N22" s="45"/>
      <c r="O22" s="45"/>
      <c r="P22" s="45"/>
      <c r="Q22" s="30" t="e">
        <f t="shared" si="27"/>
        <v>#N/A</v>
      </c>
      <c r="R22" s="46"/>
      <c r="S22" s="46"/>
      <c r="T22" s="46"/>
      <c r="U22" s="46"/>
      <c r="V22" s="46"/>
      <c r="W22" s="33" t="e">
        <f t="shared" si="28"/>
        <v>#N/A</v>
      </c>
      <c r="X22" s="45"/>
      <c r="Y22" s="45"/>
      <c r="Z22" s="45"/>
      <c r="AA22" s="46"/>
      <c r="AB22" s="46"/>
      <c r="AC22" s="29" t="e">
        <f t="shared" si="29"/>
        <v>#N/A</v>
      </c>
      <c r="AD22" s="46"/>
      <c r="AE22" s="46"/>
      <c r="AF22" s="46"/>
      <c r="AG22" s="47"/>
      <c r="AH22" s="47"/>
      <c r="AI22" s="33" t="e">
        <f t="shared" si="30"/>
        <v>#N/A</v>
      </c>
      <c r="AJ22" s="45"/>
      <c r="AK22" s="45"/>
      <c r="AL22" s="45"/>
      <c r="AM22" s="3"/>
      <c r="AN22" s="29" t="e">
        <f t="shared" si="31"/>
        <v>#N/A</v>
      </c>
      <c r="AO22" s="46"/>
      <c r="AP22" s="46"/>
      <c r="AQ22" s="46"/>
      <c r="AR22" s="46"/>
      <c r="AS22" s="41" t="e">
        <f t="shared" si="32"/>
        <v>#N/A</v>
      </c>
    </row>
    <row r="23" spans="1:45" hidden="1">
      <c r="A23" s="3"/>
      <c r="B23" s="3"/>
      <c r="C23" s="3"/>
      <c r="D23" s="3"/>
      <c r="E23" s="3"/>
      <c r="F23" s="46"/>
      <c r="G23" s="3"/>
      <c r="H23" s="3"/>
      <c r="I23" s="3"/>
      <c r="J23" s="3"/>
      <c r="K23" s="3"/>
      <c r="L23" s="3"/>
      <c r="M23" s="44"/>
      <c r="N23" s="45"/>
      <c r="O23" s="45"/>
      <c r="P23" s="45"/>
      <c r="Q23" s="30" t="e">
        <f t="shared" si="27"/>
        <v>#N/A</v>
      </c>
      <c r="R23" s="46"/>
      <c r="S23" s="46"/>
      <c r="T23" s="46"/>
      <c r="U23" s="46"/>
      <c r="V23" s="46"/>
      <c r="W23" s="33" t="e">
        <f t="shared" si="28"/>
        <v>#N/A</v>
      </c>
      <c r="X23" s="45"/>
      <c r="Y23" s="45"/>
      <c r="Z23" s="45"/>
      <c r="AA23" s="46"/>
      <c r="AB23" s="46"/>
      <c r="AC23" s="29" t="e">
        <f t="shared" si="29"/>
        <v>#N/A</v>
      </c>
      <c r="AD23" s="46"/>
      <c r="AE23" s="46"/>
      <c r="AF23" s="46"/>
      <c r="AG23" s="47"/>
      <c r="AH23" s="47"/>
      <c r="AI23" s="33" t="e">
        <f t="shared" si="30"/>
        <v>#N/A</v>
      </c>
      <c r="AJ23" s="45"/>
      <c r="AK23" s="45"/>
      <c r="AL23" s="45"/>
      <c r="AM23" s="3"/>
      <c r="AN23" s="29" t="e">
        <f t="shared" si="31"/>
        <v>#N/A</v>
      </c>
      <c r="AO23" s="46"/>
      <c r="AP23" s="46"/>
      <c r="AQ23" s="46"/>
      <c r="AR23" s="46"/>
      <c r="AS23" s="41" t="e">
        <f t="shared" si="32"/>
        <v>#N/A</v>
      </c>
    </row>
    <row r="24" spans="1:45" hidden="1">
      <c r="A24" s="3"/>
      <c r="B24" s="3"/>
      <c r="C24" s="3"/>
      <c r="D24" s="3"/>
      <c r="E24" s="3"/>
      <c r="F24" s="46"/>
      <c r="G24" s="3"/>
      <c r="H24" s="3"/>
      <c r="I24" s="3"/>
      <c r="J24" s="3"/>
      <c r="K24" s="3"/>
      <c r="L24" s="3"/>
      <c r="M24" s="44"/>
      <c r="N24" s="45"/>
      <c r="O24" s="45"/>
      <c r="P24" s="45"/>
      <c r="Q24" s="30" t="e">
        <f t="shared" si="27"/>
        <v>#N/A</v>
      </c>
      <c r="R24" s="46"/>
      <c r="S24" s="46"/>
      <c r="T24" s="46"/>
      <c r="U24" s="46"/>
      <c r="V24" s="46"/>
      <c r="W24" s="33" t="e">
        <f t="shared" si="28"/>
        <v>#N/A</v>
      </c>
      <c r="X24" s="45"/>
      <c r="Y24" s="45"/>
      <c r="Z24" s="45"/>
      <c r="AA24" s="46"/>
      <c r="AB24" s="46"/>
      <c r="AC24" s="29" t="e">
        <f t="shared" si="29"/>
        <v>#N/A</v>
      </c>
      <c r="AD24" s="46"/>
      <c r="AE24" s="46"/>
      <c r="AF24" s="46"/>
      <c r="AG24" s="47"/>
      <c r="AH24" s="47"/>
      <c r="AI24" s="33" t="e">
        <f t="shared" si="30"/>
        <v>#N/A</v>
      </c>
      <c r="AJ24" s="45"/>
      <c r="AK24" s="45"/>
      <c r="AL24" s="45"/>
      <c r="AM24" s="3"/>
      <c r="AN24" s="29" t="e">
        <f t="shared" si="31"/>
        <v>#N/A</v>
      </c>
      <c r="AO24" s="46"/>
      <c r="AP24" s="46"/>
      <c r="AQ24" s="46"/>
      <c r="AR24" s="46"/>
      <c r="AS24" s="41" t="e">
        <f t="shared" si="32"/>
        <v>#N/A</v>
      </c>
    </row>
    <row r="25" spans="1:45" hidden="1">
      <c r="A25" s="3"/>
      <c r="B25" s="3"/>
      <c r="C25" s="3"/>
      <c r="D25" s="3"/>
      <c r="E25" s="3"/>
      <c r="F25" s="46"/>
      <c r="G25" s="3"/>
      <c r="H25" s="3"/>
      <c r="I25" s="3"/>
      <c r="J25" s="3"/>
      <c r="K25" s="3"/>
      <c r="L25" s="3"/>
      <c r="M25" s="44"/>
      <c r="N25" s="45"/>
      <c r="O25" s="45"/>
      <c r="P25" s="45"/>
      <c r="Q25" s="30" t="e">
        <f t="shared" si="27"/>
        <v>#N/A</v>
      </c>
      <c r="R25" s="46"/>
      <c r="S25" s="46"/>
      <c r="T25" s="46"/>
      <c r="U25" s="46"/>
      <c r="V25" s="46"/>
      <c r="W25" s="33" t="e">
        <f t="shared" si="28"/>
        <v>#N/A</v>
      </c>
      <c r="X25" s="45"/>
      <c r="Y25" s="45"/>
      <c r="Z25" s="45"/>
      <c r="AA25" s="46"/>
      <c r="AB25" s="46"/>
      <c r="AC25" s="29" t="e">
        <f t="shared" si="29"/>
        <v>#N/A</v>
      </c>
      <c r="AD25" s="46"/>
      <c r="AE25" s="46"/>
      <c r="AF25" s="46"/>
      <c r="AG25" s="47"/>
      <c r="AH25" s="47"/>
      <c r="AI25" s="33" t="e">
        <f t="shared" si="30"/>
        <v>#N/A</v>
      </c>
      <c r="AJ25" s="45"/>
      <c r="AK25" s="45"/>
      <c r="AL25" s="45"/>
      <c r="AM25" s="3"/>
      <c r="AN25" s="29" t="e">
        <f t="shared" si="31"/>
        <v>#N/A</v>
      </c>
      <c r="AO25" s="46"/>
      <c r="AP25" s="46"/>
      <c r="AQ25" s="46"/>
      <c r="AR25" s="46"/>
      <c r="AS25" s="41" t="e">
        <f t="shared" si="32"/>
        <v>#N/A</v>
      </c>
    </row>
    <row r="26" spans="1:45" hidden="1">
      <c r="A26" s="3"/>
      <c r="B26" s="3"/>
      <c r="C26" s="3"/>
      <c r="D26" s="3"/>
      <c r="E26" s="3"/>
      <c r="F26" s="46"/>
      <c r="G26" s="3"/>
      <c r="H26" s="3"/>
      <c r="I26" s="3"/>
      <c r="J26" s="3"/>
      <c r="K26" s="3"/>
      <c r="L26" s="3"/>
      <c r="M26" s="44"/>
      <c r="N26" s="45"/>
      <c r="O26" s="45"/>
      <c r="P26" s="45"/>
      <c r="Q26" s="30" t="e">
        <f t="shared" si="27"/>
        <v>#N/A</v>
      </c>
      <c r="R26" s="46"/>
      <c r="S26" s="46"/>
      <c r="T26" s="46"/>
      <c r="U26" s="46"/>
      <c r="V26" s="46"/>
      <c r="W26" s="33" t="e">
        <f t="shared" si="28"/>
        <v>#N/A</v>
      </c>
      <c r="X26" s="45"/>
      <c r="Y26" s="45"/>
      <c r="Z26" s="45"/>
      <c r="AA26" s="46"/>
      <c r="AB26" s="46"/>
      <c r="AC26" s="29" t="e">
        <f t="shared" si="29"/>
        <v>#N/A</v>
      </c>
      <c r="AD26" s="46"/>
      <c r="AE26" s="46"/>
      <c r="AF26" s="46"/>
      <c r="AG26" s="47"/>
      <c r="AH26" s="47"/>
      <c r="AI26" s="33" t="e">
        <f t="shared" si="30"/>
        <v>#N/A</v>
      </c>
      <c r="AJ26" s="45"/>
      <c r="AK26" s="45"/>
      <c r="AL26" s="45"/>
      <c r="AM26" s="3"/>
      <c r="AN26" s="29" t="e">
        <f t="shared" si="31"/>
        <v>#N/A</v>
      </c>
      <c r="AO26" s="46"/>
      <c r="AP26" s="46"/>
      <c r="AQ26" s="46"/>
      <c r="AR26" s="46"/>
      <c r="AS26" s="41" t="e">
        <f t="shared" si="32"/>
        <v>#N/A</v>
      </c>
    </row>
    <row r="27" spans="1:45" hidden="1">
      <c r="A27" s="3"/>
      <c r="B27" s="3"/>
      <c r="C27" s="3"/>
      <c r="D27" s="3"/>
      <c r="E27" s="3"/>
      <c r="F27" s="46"/>
      <c r="G27" s="3"/>
      <c r="H27" s="3"/>
      <c r="I27" s="3"/>
      <c r="J27" s="3"/>
      <c r="K27" s="3"/>
      <c r="L27" s="3"/>
      <c r="M27" s="44"/>
      <c r="N27" s="45"/>
      <c r="O27" s="45"/>
      <c r="P27" s="45"/>
      <c r="Q27" s="30" t="e">
        <f t="shared" si="27"/>
        <v>#N/A</v>
      </c>
      <c r="R27" s="46"/>
      <c r="S27" s="46"/>
      <c r="T27" s="46"/>
      <c r="U27" s="46"/>
      <c r="V27" s="46"/>
      <c r="W27" s="33" t="e">
        <f t="shared" si="28"/>
        <v>#N/A</v>
      </c>
      <c r="X27" s="45"/>
      <c r="Y27" s="45"/>
      <c r="Z27" s="45"/>
      <c r="AA27" s="46"/>
      <c r="AB27" s="46"/>
      <c r="AC27" s="29" t="e">
        <f t="shared" si="29"/>
        <v>#N/A</v>
      </c>
      <c r="AD27" s="46"/>
      <c r="AE27" s="46"/>
      <c r="AF27" s="46"/>
      <c r="AG27" s="47"/>
      <c r="AH27" s="47"/>
      <c r="AI27" s="33" t="e">
        <f t="shared" si="30"/>
        <v>#N/A</v>
      </c>
      <c r="AJ27" s="45"/>
      <c r="AK27" s="45"/>
      <c r="AL27" s="45"/>
      <c r="AM27" s="3"/>
      <c r="AN27" s="29" t="e">
        <f t="shared" si="31"/>
        <v>#N/A</v>
      </c>
      <c r="AO27" s="46"/>
      <c r="AP27" s="46"/>
      <c r="AQ27" s="46"/>
      <c r="AR27" s="46"/>
      <c r="AS27" s="41" t="e">
        <f t="shared" si="32"/>
        <v>#N/A</v>
      </c>
    </row>
    <row r="28" spans="1:45" hidden="1">
      <c r="A28" s="3"/>
      <c r="B28" s="3"/>
      <c r="C28" s="3"/>
      <c r="D28" s="3"/>
      <c r="E28" s="3"/>
      <c r="F28" s="46"/>
      <c r="G28" s="3"/>
      <c r="H28" s="3"/>
      <c r="I28" s="3"/>
      <c r="J28" s="3"/>
      <c r="K28" s="3"/>
      <c r="L28" s="3"/>
      <c r="M28" s="44"/>
      <c r="N28" s="45"/>
      <c r="O28" s="45"/>
      <c r="P28" s="45"/>
      <c r="Q28" s="30" t="e">
        <f t="shared" si="27"/>
        <v>#N/A</v>
      </c>
      <c r="R28" s="46"/>
      <c r="S28" s="46"/>
      <c r="T28" s="46"/>
      <c r="U28" s="46"/>
      <c r="V28" s="46"/>
      <c r="W28" s="33" t="e">
        <f t="shared" si="28"/>
        <v>#N/A</v>
      </c>
      <c r="X28" s="45"/>
      <c r="Y28" s="45"/>
      <c r="Z28" s="45"/>
      <c r="AA28" s="46"/>
      <c r="AB28" s="46"/>
      <c r="AC28" s="29" t="e">
        <f t="shared" si="29"/>
        <v>#N/A</v>
      </c>
      <c r="AD28" s="46"/>
      <c r="AE28" s="46"/>
      <c r="AF28" s="46"/>
      <c r="AG28" s="47"/>
      <c r="AH28" s="47"/>
      <c r="AI28" s="33" t="e">
        <f t="shared" si="30"/>
        <v>#N/A</v>
      </c>
      <c r="AJ28" s="45"/>
      <c r="AK28" s="45"/>
      <c r="AL28" s="45"/>
      <c r="AM28" s="3"/>
      <c r="AN28" s="29" t="e">
        <f t="shared" si="31"/>
        <v>#N/A</v>
      </c>
      <c r="AO28" s="46"/>
      <c r="AP28" s="46"/>
      <c r="AQ28" s="46"/>
      <c r="AR28" s="46"/>
      <c r="AS28" s="41" t="e">
        <f t="shared" si="32"/>
        <v>#N/A</v>
      </c>
    </row>
    <row r="29" spans="1:45" hidden="1">
      <c r="A29" s="3"/>
      <c r="B29" s="3"/>
      <c r="C29" s="3"/>
      <c r="D29" s="3"/>
      <c r="E29" s="3"/>
      <c r="F29" s="46"/>
      <c r="G29" s="3"/>
      <c r="H29" s="3"/>
      <c r="I29" s="3"/>
      <c r="J29" s="3"/>
      <c r="K29" s="3"/>
      <c r="L29" s="3"/>
      <c r="M29" s="44"/>
      <c r="N29" s="45"/>
      <c r="O29" s="45"/>
      <c r="P29" s="45"/>
      <c r="Q29" s="30" t="e">
        <f t="shared" si="27"/>
        <v>#N/A</v>
      </c>
      <c r="R29" s="46"/>
      <c r="S29" s="46"/>
      <c r="T29" s="46"/>
      <c r="U29" s="46"/>
      <c r="V29" s="46"/>
      <c r="W29" s="33" t="e">
        <f t="shared" si="28"/>
        <v>#N/A</v>
      </c>
      <c r="X29" s="45"/>
      <c r="Y29" s="45"/>
      <c r="Z29" s="45"/>
      <c r="AA29" s="46"/>
      <c r="AB29" s="46"/>
      <c r="AC29" s="29" t="e">
        <f t="shared" si="29"/>
        <v>#N/A</v>
      </c>
      <c r="AD29" s="46"/>
      <c r="AE29" s="46"/>
      <c r="AF29" s="46"/>
      <c r="AG29" s="47"/>
      <c r="AH29" s="47"/>
      <c r="AI29" s="33" t="e">
        <f t="shared" si="30"/>
        <v>#N/A</v>
      </c>
      <c r="AJ29" s="45"/>
      <c r="AK29" s="45"/>
      <c r="AL29" s="45"/>
      <c r="AM29" s="3"/>
      <c r="AN29" s="29" t="e">
        <f t="shared" si="31"/>
        <v>#N/A</v>
      </c>
      <c r="AO29" s="46"/>
      <c r="AP29" s="46"/>
      <c r="AQ29" s="46"/>
      <c r="AR29" s="46"/>
      <c r="AS29" s="41" t="e">
        <f t="shared" si="32"/>
        <v>#N/A</v>
      </c>
    </row>
    <row r="30" spans="1:45" hidden="1">
      <c r="A30" s="3"/>
      <c r="B30" s="3"/>
      <c r="C30" s="3"/>
      <c r="D30" s="3"/>
      <c r="E30" s="3"/>
      <c r="F30" s="46"/>
      <c r="G30" s="3"/>
      <c r="H30" s="3"/>
      <c r="I30" s="3"/>
      <c r="J30" s="3"/>
      <c r="K30" s="3"/>
      <c r="L30" s="3"/>
      <c r="M30" s="44"/>
      <c r="N30" s="45"/>
      <c r="O30" s="45"/>
      <c r="P30" s="45"/>
      <c r="Q30" s="30" t="e">
        <f t="shared" si="27"/>
        <v>#N/A</v>
      </c>
      <c r="R30" s="46"/>
      <c r="S30" s="46"/>
      <c r="T30" s="46"/>
      <c r="U30" s="46"/>
      <c r="V30" s="46"/>
      <c r="W30" s="33" t="e">
        <f t="shared" si="28"/>
        <v>#N/A</v>
      </c>
      <c r="X30" s="45"/>
      <c r="Y30" s="45"/>
      <c r="Z30" s="45"/>
      <c r="AA30" s="46"/>
      <c r="AB30" s="46"/>
      <c r="AC30" s="29" t="e">
        <f t="shared" si="29"/>
        <v>#N/A</v>
      </c>
      <c r="AD30" s="46"/>
      <c r="AE30" s="46"/>
      <c r="AF30" s="46"/>
      <c r="AG30" s="47"/>
      <c r="AH30" s="47"/>
      <c r="AI30" s="33" t="e">
        <f t="shared" si="30"/>
        <v>#N/A</v>
      </c>
      <c r="AJ30" s="45"/>
      <c r="AK30" s="45"/>
      <c r="AL30" s="45"/>
      <c r="AM30" s="3"/>
      <c r="AN30" s="29" t="e">
        <f t="shared" si="31"/>
        <v>#N/A</v>
      </c>
      <c r="AO30" s="46"/>
      <c r="AP30" s="46"/>
      <c r="AQ30" s="46"/>
      <c r="AR30" s="46"/>
      <c r="AS30" s="41" t="e">
        <f t="shared" si="32"/>
        <v>#N/A</v>
      </c>
    </row>
    <row r="31" spans="1:45" hidden="1">
      <c r="A31" s="3"/>
      <c r="B31" s="3"/>
      <c r="C31" s="3"/>
      <c r="D31" s="3"/>
      <c r="E31" s="3"/>
      <c r="F31" s="46"/>
      <c r="G31" s="3"/>
      <c r="H31" s="3"/>
      <c r="I31" s="3"/>
      <c r="J31" s="3"/>
      <c r="K31" s="3"/>
      <c r="L31" s="3"/>
      <c r="M31" s="44"/>
      <c r="N31" s="45"/>
      <c r="O31" s="45"/>
      <c r="P31" s="45"/>
      <c r="Q31" s="30" t="e">
        <f t="shared" si="27"/>
        <v>#N/A</v>
      </c>
      <c r="R31" s="46"/>
      <c r="S31" s="46"/>
      <c r="T31" s="46"/>
      <c r="U31" s="46"/>
      <c r="V31" s="46"/>
      <c r="W31" s="33" t="e">
        <f t="shared" si="28"/>
        <v>#N/A</v>
      </c>
      <c r="X31" s="45"/>
      <c r="Y31" s="45"/>
      <c r="Z31" s="45"/>
      <c r="AA31" s="46"/>
      <c r="AB31" s="46"/>
      <c r="AC31" s="29" t="e">
        <f t="shared" si="29"/>
        <v>#N/A</v>
      </c>
      <c r="AD31" s="46"/>
      <c r="AE31" s="46"/>
      <c r="AF31" s="46"/>
      <c r="AG31" s="47"/>
      <c r="AH31" s="47"/>
      <c r="AI31" s="33" t="e">
        <f t="shared" si="30"/>
        <v>#N/A</v>
      </c>
      <c r="AJ31" s="45"/>
      <c r="AK31" s="45"/>
      <c r="AL31" s="45"/>
      <c r="AM31" s="3"/>
      <c r="AN31" s="29" t="e">
        <f t="shared" si="31"/>
        <v>#N/A</v>
      </c>
      <c r="AO31" s="46"/>
      <c r="AP31" s="46"/>
      <c r="AQ31" s="46"/>
      <c r="AR31" s="46"/>
      <c r="AS31" s="41" t="e">
        <f t="shared" si="32"/>
        <v>#N/A</v>
      </c>
    </row>
    <row r="32" spans="1:45" hidden="1">
      <c r="A32" s="3"/>
      <c r="B32" s="3"/>
      <c r="C32" s="3"/>
      <c r="D32" s="3"/>
      <c r="E32" s="3"/>
      <c r="F32" s="46"/>
      <c r="G32" s="3"/>
      <c r="H32" s="3"/>
      <c r="I32" s="3"/>
      <c r="J32" s="3"/>
      <c r="K32" s="3"/>
      <c r="L32" s="3"/>
      <c r="M32" s="44"/>
      <c r="N32" s="45"/>
      <c r="O32" s="45"/>
      <c r="P32" s="45"/>
      <c r="Q32" s="30" t="e">
        <f t="shared" si="27"/>
        <v>#N/A</v>
      </c>
      <c r="R32" s="46"/>
      <c r="S32" s="46"/>
      <c r="T32" s="46"/>
      <c r="U32" s="46"/>
      <c r="V32" s="46"/>
      <c r="W32" s="33" t="e">
        <f t="shared" si="28"/>
        <v>#N/A</v>
      </c>
      <c r="X32" s="45"/>
      <c r="Y32" s="45"/>
      <c r="Z32" s="45"/>
      <c r="AA32" s="46"/>
      <c r="AB32" s="46"/>
      <c r="AC32" s="29" t="e">
        <f t="shared" si="29"/>
        <v>#N/A</v>
      </c>
      <c r="AD32" s="46"/>
      <c r="AE32" s="46"/>
      <c r="AF32" s="46"/>
      <c r="AG32" s="47"/>
      <c r="AH32" s="47"/>
      <c r="AI32" s="33" t="e">
        <f t="shared" si="30"/>
        <v>#N/A</v>
      </c>
      <c r="AJ32" s="45"/>
      <c r="AK32" s="45"/>
      <c r="AL32" s="45"/>
      <c r="AM32" s="3"/>
      <c r="AN32" s="29" t="e">
        <f t="shared" si="31"/>
        <v>#N/A</v>
      </c>
      <c r="AO32" s="46"/>
      <c r="AP32" s="46"/>
      <c r="AQ32" s="46"/>
      <c r="AR32" s="46"/>
      <c r="AS32" s="41" t="e">
        <f t="shared" si="32"/>
        <v>#N/A</v>
      </c>
    </row>
    <row r="33" spans="1:45">
      <c r="A33" s="22" t="s">
        <v>26</v>
      </c>
      <c r="B33" s="23">
        <v>16</v>
      </c>
      <c r="C33" s="24" t="s">
        <v>51</v>
      </c>
      <c r="D33" s="48" t="s">
        <v>28</v>
      </c>
      <c r="E33" s="48"/>
      <c r="F33" s="24" t="s">
        <v>29</v>
      </c>
      <c r="G33" s="25">
        <f t="shared" ref="G33:G59" si="33">IF(ISNUMBER(N33),1,0)</f>
        <v>1</v>
      </c>
      <c r="H33" s="25">
        <f t="shared" ref="H33:H59" si="34">IF(ISNUMBER(R33),1,0)</f>
        <v>1</v>
      </c>
      <c r="I33" s="25">
        <f t="shared" ref="I33:I59" si="35">IF(ISNUMBER(X33),1,0)</f>
        <v>1</v>
      </c>
      <c r="J33" s="25">
        <f t="shared" ref="J33:J59" si="36">IF(ISNUMBER(AD33),1,0)</f>
        <v>1</v>
      </c>
      <c r="K33" s="25">
        <f t="shared" ref="K33:K59" si="37">IF(ISNUMBER(AJ33),1,0)</f>
        <v>1</v>
      </c>
      <c r="L33" s="25">
        <f t="shared" ref="L33:L59" si="38">IF(ISNUMBER(AO33),1,0)</f>
        <v>0</v>
      </c>
      <c r="M33" s="26">
        <f t="shared" ref="M33:M59" si="39">$M$2</f>
        <v>41467.50277777778</v>
      </c>
      <c r="N33" s="27">
        <v>41467.634722222225</v>
      </c>
      <c r="O33" s="28">
        <f t="shared" ref="O33:O59" si="40">N33-M33</f>
        <v>0.13194444444525288</v>
      </c>
      <c r="P33" s="29">
        <f t="shared" ref="P33:P59" si="41">((30*1000)/((HOUR(O33)*60*60)+(MINUTE(O33)*60)+SECOND(O33)))*3.6</f>
        <v>9.4736842105263168</v>
      </c>
      <c r="Q33" s="30" t="str">
        <f t="shared" si="27"/>
        <v>(4)</v>
      </c>
      <c r="R33" s="34">
        <v>41467.834722222222</v>
      </c>
      <c r="S33" s="32">
        <f t="shared" ref="S33:S50" si="42">R33-M33</f>
        <v>0.3319444444423425</v>
      </c>
      <c r="T33" s="32">
        <f t="shared" ref="T33:T50" si="43">R33-N33</f>
        <v>0.19999999999708962</v>
      </c>
      <c r="U33" s="33">
        <f t="shared" ref="U33:U59" si="44">((33*1000)/((HOUR(T33)*60*60)+(MINUTE(T33)*60)+SECOND(T33)))*3.6</f>
        <v>6.8750000000000009</v>
      </c>
      <c r="V33" s="33">
        <f t="shared" ref="V33:V59" si="45">((63*1000)/((HOUR(S33)*60*60)+(MINUTE(S33)*60)+SECOND(S33)))*3.6</f>
        <v>7.9079497907949801</v>
      </c>
      <c r="W33" s="33" t="str">
        <f t="shared" si="28"/>
        <v>(5)</v>
      </c>
      <c r="X33" s="27">
        <v>41468.03125</v>
      </c>
      <c r="Y33" s="28">
        <f t="shared" ref="Y33:Y45" si="46">X33-M33</f>
        <v>0.52847222222044365</v>
      </c>
      <c r="Z33" s="28">
        <f t="shared" ref="Z33:Z45" si="47">X33-R33</f>
        <v>0.19652777777810115</v>
      </c>
      <c r="AA33" s="33">
        <f t="shared" ref="AA33:AA59" si="48">((19*1000)/((HOUR(Z33)*60*60)+(MINUTE(Z33)*60)+SECOND(Z33)))*3.6</f>
        <v>4.0282685512367493</v>
      </c>
      <c r="AB33" s="33">
        <f t="shared" ref="AB33:AB59" si="49">((82*1000)/((HOUR(Y33)*60*60)+(MINUTE(Y33)*60)+SECOND(Y33)))*3.6</f>
        <v>6.4651773981603151</v>
      </c>
      <c r="AC33" s="29" t="str">
        <f t="shared" si="29"/>
        <v>(13)</v>
      </c>
      <c r="AD33" s="34">
        <v>41468.191666666666</v>
      </c>
      <c r="AE33" s="32">
        <f t="shared" ref="AE33:AE38" si="50">AD33-M33</f>
        <v>0.68888888888614019</v>
      </c>
      <c r="AF33" s="32">
        <f t="shared" ref="AF33:AF38" si="51">AD33-X33</f>
        <v>0.16041666666569654</v>
      </c>
      <c r="AG33" s="35">
        <f t="shared" ref="AG33:AG38" si="52">((19*1000)/((HOUR(AF33)*60*60)+(MINUTE(AF33)*60)+SECOND(AF33)))*3.6</f>
        <v>4.9350649350649345</v>
      </c>
      <c r="AH33" s="35">
        <f t="shared" ref="AH33:AH38" si="53">((101*1000)/((HOUR(AE33)*60*60)+(MINUTE(AE33)*60)+SECOND(AE33)))*3.6</f>
        <v>6.1088709677419359</v>
      </c>
      <c r="AI33" s="33" t="str">
        <f t="shared" si="30"/>
        <v>(4)</v>
      </c>
      <c r="AJ33" s="36">
        <v>41468.428472222222</v>
      </c>
      <c r="AK33" s="37">
        <f>AJ33-M33</f>
        <v>0.9256944444423425</v>
      </c>
      <c r="AL33" s="28">
        <f>AJ33-AD33</f>
        <v>0.23680555555620231</v>
      </c>
      <c r="AM33" s="38">
        <f t="shared" ref="AM33:AM59" si="54">((141*1000)/((HOUR(AK33)*60*60)+(MINUTE(AK33)*60)+SECOND(AK33)))*3.6</f>
        <v>6.3465866466616658</v>
      </c>
      <c r="AN33" s="29" t="str">
        <f t="shared" si="31"/>
        <v>(4)</v>
      </c>
      <c r="AO33" s="49"/>
      <c r="AP33" s="39"/>
      <c r="AQ33" s="32"/>
      <c r="AR33" s="40" t="e">
        <f t="shared" ref="AR33:AR59" si="55">((153*1000)/((HOUR(AP33)*60*60)+(MINUTE(AP33)*60)+SECOND(AP33)))*3.6</f>
        <v>#DIV/0!</v>
      </c>
      <c r="AS33" s="41"/>
    </row>
    <row r="34" spans="1:45">
      <c r="A34" s="22">
        <v>13</v>
      </c>
      <c r="B34" s="23">
        <v>17</v>
      </c>
      <c r="C34" s="24" t="s">
        <v>52</v>
      </c>
      <c r="D34" s="50" t="s">
        <v>28</v>
      </c>
      <c r="E34" s="50"/>
      <c r="F34" s="24" t="s">
        <v>29</v>
      </c>
      <c r="G34" s="25">
        <f t="shared" si="33"/>
        <v>1</v>
      </c>
      <c r="H34" s="25">
        <f t="shared" si="34"/>
        <v>1</v>
      </c>
      <c r="I34" s="25">
        <f t="shared" si="35"/>
        <v>1</v>
      </c>
      <c r="J34" s="25">
        <f t="shared" si="36"/>
        <v>1</v>
      </c>
      <c r="K34" s="25">
        <f t="shared" si="37"/>
        <v>0</v>
      </c>
      <c r="L34" s="25">
        <f t="shared" si="38"/>
        <v>0</v>
      </c>
      <c r="M34" s="26">
        <f t="shared" si="39"/>
        <v>41467.50277777778</v>
      </c>
      <c r="N34" s="27">
        <v>41467.631944444445</v>
      </c>
      <c r="O34" s="28">
        <f t="shared" si="40"/>
        <v>0.12916666666569654</v>
      </c>
      <c r="P34" s="29">
        <f t="shared" si="41"/>
        <v>9.67741935483871</v>
      </c>
      <c r="Q34" s="30" t="str">
        <f t="shared" si="27"/>
        <v>(3)</v>
      </c>
      <c r="R34" s="34">
        <v>41467.818749999999</v>
      </c>
      <c r="S34" s="32">
        <f t="shared" si="42"/>
        <v>0.31597222221898846</v>
      </c>
      <c r="T34" s="32">
        <f t="shared" si="43"/>
        <v>0.18680555555329192</v>
      </c>
      <c r="U34" s="33">
        <f t="shared" si="44"/>
        <v>7.3605947955390345</v>
      </c>
      <c r="V34" s="33">
        <f t="shared" si="45"/>
        <v>8.3076923076923066</v>
      </c>
      <c r="W34" s="33" t="str">
        <f t="shared" si="28"/>
        <v>(2)</v>
      </c>
      <c r="X34" s="27">
        <v>41467.953472222223</v>
      </c>
      <c r="Y34" s="28">
        <f t="shared" si="46"/>
        <v>0.45069444444379769</v>
      </c>
      <c r="Z34" s="28">
        <f t="shared" si="47"/>
        <v>0.13472222222480923</v>
      </c>
      <c r="AA34" s="33">
        <f t="shared" si="48"/>
        <v>5.8762886597938149</v>
      </c>
      <c r="AB34" s="33">
        <f t="shared" si="49"/>
        <v>7.5808936825885977</v>
      </c>
      <c r="AC34" s="29" t="str">
        <f t="shared" si="29"/>
        <v>(3)</v>
      </c>
      <c r="AD34" s="34">
        <v>41468.119444444441</v>
      </c>
      <c r="AE34" s="32">
        <f t="shared" si="50"/>
        <v>0.61666666666133096</v>
      </c>
      <c r="AF34" s="32">
        <f t="shared" si="51"/>
        <v>0.16597222221753327</v>
      </c>
      <c r="AG34" s="35">
        <f t="shared" si="52"/>
        <v>4.7698744769874475</v>
      </c>
      <c r="AH34" s="35">
        <f t="shared" si="53"/>
        <v>6.8243243243243246</v>
      </c>
      <c r="AI34" s="33" t="str">
        <f t="shared" si="30"/>
        <v>(6)</v>
      </c>
      <c r="AJ34" s="51" t="s">
        <v>53</v>
      </c>
      <c r="AK34" s="37"/>
      <c r="AL34" s="28"/>
      <c r="AM34" s="38" t="e">
        <f t="shared" si="54"/>
        <v>#DIV/0!</v>
      </c>
      <c r="AN34" s="29"/>
      <c r="AO34" s="49"/>
      <c r="AP34" s="39"/>
      <c r="AQ34" s="32"/>
      <c r="AR34" s="40" t="e">
        <f t="shared" si="55"/>
        <v>#DIV/0!</v>
      </c>
      <c r="AS34" s="41"/>
    </row>
    <row r="35" spans="1:45">
      <c r="A35" s="42" t="s">
        <v>26</v>
      </c>
      <c r="B35" s="23">
        <v>29</v>
      </c>
      <c r="C35" s="52" t="s">
        <v>54</v>
      </c>
      <c r="D35" s="50" t="s">
        <v>28</v>
      </c>
      <c r="E35" s="53"/>
      <c r="F35" s="24" t="s">
        <v>29</v>
      </c>
      <c r="G35" s="25">
        <f t="shared" si="33"/>
        <v>1</v>
      </c>
      <c r="H35" s="25">
        <f t="shared" si="34"/>
        <v>1</v>
      </c>
      <c r="I35" s="25">
        <f t="shared" si="35"/>
        <v>1</v>
      </c>
      <c r="J35" s="25">
        <f t="shared" si="36"/>
        <v>1</v>
      </c>
      <c r="K35" s="25">
        <f t="shared" si="37"/>
        <v>0</v>
      </c>
      <c r="L35" s="25">
        <f t="shared" si="38"/>
        <v>0</v>
      </c>
      <c r="M35" s="26">
        <f t="shared" si="39"/>
        <v>41467.50277777778</v>
      </c>
      <c r="N35" s="27">
        <v>41467.631249999999</v>
      </c>
      <c r="O35" s="28">
        <f t="shared" si="40"/>
        <v>0.12847222221898846</v>
      </c>
      <c r="P35" s="29">
        <f t="shared" si="41"/>
        <v>9.7297297297297298</v>
      </c>
      <c r="Q35" s="30" t="str">
        <f t="shared" si="27"/>
        <v>(1)</v>
      </c>
      <c r="R35" s="34">
        <v>41467.824305555558</v>
      </c>
      <c r="S35" s="32">
        <f t="shared" si="42"/>
        <v>0.32152777777810115</v>
      </c>
      <c r="T35" s="32">
        <f t="shared" si="43"/>
        <v>0.19305555555911269</v>
      </c>
      <c r="U35" s="33">
        <f t="shared" si="44"/>
        <v>7.1223021582733814</v>
      </c>
      <c r="V35" s="33">
        <f t="shared" si="45"/>
        <v>8.1641468682505387</v>
      </c>
      <c r="W35" s="33" t="str">
        <f t="shared" si="28"/>
        <v>(4)</v>
      </c>
      <c r="X35" s="27">
        <v>41467.977083333331</v>
      </c>
      <c r="Y35" s="28">
        <f t="shared" si="46"/>
        <v>0.47430555555183673</v>
      </c>
      <c r="Z35" s="28">
        <f t="shared" si="47"/>
        <v>0.15277777777373558</v>
      </c>
      <c r="AA35" s="33">
        <f t="shared" si="48"/>
        <v>5.1818181818181825</v>
      </c>
      <c r="AB35" s="33">
        <f t="shared" si="49"/>
        <v>7.2035139092240117</v>
      </c>
      <c r="AC35" s="29" t="str">
        <f t="shared" si="29"/>
        <v>(5)</v>
      </c>
      <c r="AD35" s="34">
        <v>41468.143750000003</v>
      </c>
      <c r="AE35" s="32">
        <f t="shared" si="50"/>
        <v>0.64097222222335404</v>
      </c>
      <c r="AF35" s="32">
        <f t="shared" si="51"/>
        <v>0.16666666667151731</v>
      </c>
      <c r="AG35" s="35">
        <f t="shared" si="52"/>
        <v>4.75</v>
      </c>
      <c r="AH35" s="35">
        <f t="shared" si="53"/>
        <v>6.5655471289274114</v>
      </c>
      <c r="AI35" s="33" t="str">
        <f t="shared" si="30"/>
        <v>(7)</v>
      </c>
      <c r="AJ35" s="51" t="s">
        <v>55</v>
      </c>
      <c r="AK35" s="37"/>
      <c r="AL35" s="28"/>
      <c r="AM35" s="38" t="e">
        <f t="shared" si="54"/>
        <v>#DIV/0!</v>
      </c>
      <c r="AN35" s="29"/>
      <c r="AO35" s="49"/>
      <c r="AP35" s="39"/>
      <c r="AQ35" s="32"/>
      <c r="AR35" s="40" t="e">
        <f t="shared" si="55"/>
        <v>#DIV/0!</v>
      </c>
      <c r="AS35" s="41"/>
    </row>
    <row r="36" spans="1:45">
      <c r="A36" s="42" t="s">
        <v>26</v>
      </c>
      <c r="B36" s="23">
        <v>30</v>
      </c>
      <c r="C36" s="24" t="s">
        <v>56</v>
      </c>
      <c r="D36" s="48" t="s">
        <v>35</v>
      </c>
      <c r="E36" s="48" t="s">
        <v>56</v>
      </c>
      <c r="F36" s="24" t="s">
        <v>29</v>
      </c>
      <c r="G36" s="25">
        <f t="shared" si="33"/>
        <v>1</v>
      </c>
      <c r="H36" s="25">
        <f t="shared" si="34"/>
        <v>1</v>
      </c>
      <c r="I36" s="25">
        <f t="shared" si="35"/>
        <v>1</v>
      </c>
      <c r="J36" s="25">
        <f t="shared" si="36"/>
        <v>1</v>
      </c>
      <c r="K36" s="25">
        <f t="shared" si="37"/>
        <v>0</v>
      </c>
      <c r="L36" s="25">
        <f t="shared" si="38"/>
        <v>0</v>
      </c>
      <c r="M36" s="26">
        <f t="shared" si="39"/>
        <v>41467.50277777778</v>
      </c>
      <c r="N36" s="27">
        <v>41467.65</v>
      </c>
      <c r="O36" s="28">
        <f t="shared" si="40"/>
        <v>0.14722222222189885</v>
      </c>
      <c r="P36" s="29">
        <f t="shared" si="41"/>
        <v>8.4905660377358494</v>
      </c>
      <c r="Q36" s="30" t="str">
        <f t="shared" si="27"/>
        <v>(7)</v>
      </c>
      <c r="R36" s="34">
        <v>41467.875</v>
      </c>
      <c r="S36" s="32">
        <f t="shared" si="42"/>
        <v>0.37222222222044365</v>
      </c>
      <c r="T36" s="32">
        <f t="shared" si="43"/>
        <v>0.22499999999854481</v>
      </c>
      <c r="U36" s="33">
        <f t="shared" si="44"/>
        <v>6.1111111111111116</v>
      </c>
      <c r="V36" s="33">
        <f t="shared" si="45"/>
        <v>7.0522388059701493</v>
      </c>
      <c r="W36" s="33" t="str">
        <f t="shared" si="28"/>
        <v>(11)</v>
      </c>
      <c r="X36" s="27">
        <v>41468.03125</v>
      </c>
      <c r="Y36" s="28">
        <f t="shared" si="46"/>
        <v>0.52847222222044365</v>
      </c>
      <c r="Z36" s="28">
        <f t="shared" si="47"/>
        <v>0.15625</v>
      </c>
      <c r="AA36" s="33">
        <f t="shared" si="48"/>
        <v>5.0666666666666673</v>
      </c>
      <c r="AB36" s="33">
        <f t="shared" si="49"/>
        <v>6.4651773981603151</v>
      </c>
      <c r="AC36" s="29" t="str">
        <f t="shared" si="29"/>
        <v>(7)</v>
      </c>
      <c r="AD36" s="34">
        <v>41468.206250000003</v>
      </c>
      <c r="AE36" s="32">
        <f t="shared" si="50"/>
        <v>0.70347222222335404</v>
      </c>
      <c r="AF36" s="32">
        <f t="shared" si="51"/>
        <v>0.17500000000291038</v>
      </c>
      <c r="AG36" s="35">
        <f t="shared" si="52"/>
        <v>4.5238095238095237</v>
      </c>
      <c r="AH36" s="35">
        <f t="shared" si="53"/>
        <v>5.9822309970384993</v>
      </c>
      <c r="AI36" s="33" t="str">
        <f t="shared" si="30"/>
        <v>(9)</v>
      </c>
      <c r="AJ36" s="51" t="s">
        <v>53</v>
      </c>
      <c r="AK36" s="37"/>
      <c r="AL36" s="28"/>
      <c r="AM36" s="38" t="e">
        <f t="shared" si="54"/>
        <v>#DIV/0!</v>
      </c>
      <c r="AN36" s="29"/>
      <c r="AO36" s="49"/>
      <c r="AP36" s="39"/>
      <c r="AQ36" s="32"/>
      <c r="AR36" s="40" t="e">
        <f t="shared" si="55"/>
        <v>#DIV/0!</v>
      </c>
      <c r="AS36" s="41"/>
    </row>
    <row r="37" spans="1:45">
      <c r="A37" s="22" t="s">
        <v>26</v>
      </c>
      <c r="B37" s="42">
        <v>40</v>
      </c>
      <c r="C37" s="50" t="s">
        <v>36</v>
      </c>
      <c r="D37" s="50" t="s">
        <v>35</v>
      </c>
      <c r="E37" s="50" t="s">
        <v>36</v>
      </c>
      <c r="F37" s="24" t="s">
        <v>29</v>
      </c>
      <c r="G37" s="25">
        <f t="shared" si="33"/>
        <v>1</v>
      </c>
      <c r="H37" s="25">
        <f t="shared" si="34"/>
        <v>1</v>
      </c>
      <c r="I37" s="25">
        <f t="shared" si="35"/>
        <v>1</v>
      </c>
      <c r="J37" s="25">
        <f t="shared" si="36"/>
        <v>1</v>
      </c>
      <c r="K37" s="25">
        <f t="shared" si="37"/>
        <v>0</v>
      </c>
      <c r="L37" s="25">
        <f t="shared" si="38"/>
        <v>0</v>
      </c>
      <c r="M37" s="26">
        <f t="shared" si="39"/>
        <v>41467.50277777778</v>
      </c>
      <c r="N37" s="27">
        <v>41467.65</v>
      </c>
      <c r="O37" s="28">
        <f t="shared" si="40"/>
        <v>0.14722222222189885</v>
      </c>
      <c r="P37" s="29">
        <f t="shared" si="41"/>
        <v>8.4905660377358494</v>
      </c>
      <c r="Q37" s="30" t="str">
        <f t="shared" si="27"/>
        <v>(7)</v>
      </c>
      <c r="R37" s="34">
        <v>41467.867361111108</v>
      </c>
      <c r="S37" s="32">
        <f t="shared" si="42"/>
        <v>0.36458333332848269</v>
      </c>
      <c r="T37" s="32">
        <f t="shared" si="43"/>
        <v>0.21736111110658385</v>
      </c>
      <c r="U37" s="33">
        <f t="shared" si="44"/>
        <v>6.3258785942492013</v>
      </c>
      <c r="V37" s="33">
        <f t="shared" si="45"/>
        <v>7.2</v>
      </c>
      <c r="W37" s="33" t="str">
        <f t="shared" si="28"/>
        <v>(9)</v>
      </c>
      <c r="X37" s="27">
        <v>41468.033333333333</v>
      </c>
      <c r="Y37" s="28">
        <f t="shared" si="46"/>
        <v>0.53055555555329192</v>
      </c>
      <c r="Z37" s="28">
        <f t="shared" si="47"/>
        <v>0.16597222222480923</v>
      </c>
      <c r="AA37" s="33">
        <f t="shared" si="48"/>
        <v>4.7698744769874475</v>
      </c>
      <c r="AB37" s="33">
        <f t="shared" si="49"/>
        <v>6.4397905759162306</v>
      </c>
      <c r="AC37" s="29" t="str">
        <f t="shared" si="29"/>
        <v>(9)</v>
      </c>
      <c r="AD37" s="34">
        <v>41468.215277777781</v>
      </c>
      <c r="AE37" s="32">
        <f t="shared" si="50"/>
        <v>0.71250000000145519</v>
      </c>
      <c r="AF37" s="32">
        <f t="shared" si="51"/>
        <v>0.18194444444816327</v>
      </c>
      <c r="AG37" s="35">
        <f t="shared" si="52"/>
        <v>4.3511450381679388</v>
      </c>
      <c r="AH37" s="35">
        <f t="shared" si="53"/>
        <v>5.9064327485380117</v>
      </c>
      <c r="AI37" s="33" t="str">
        <f t="shared" si="30"/>
        <v>(11)</v>
      </c>
      <c r="AJ37" s="51" t="s">
        <v>55</v>
      </c>
      <c r="AK37" s="37"/>
      <c r="AL37" s="28"/>
      <c r="AM37" s="38" t="e">
        <f t="shared" si="54"/>
        <v>#DIV/0!</v>
      </c>
      <c r="AN37" s="29"/>
      <c r="AO37" s="49"/>
      <c r="AP37" s="39"/>
      <c r="AQ37" s="32"/>
      <c r="AR37" s="40" t="e">
        <f t="shared" si="55"/>
        <v>#DIV/0!</v>
      </c>
      <c r="AS37" s="41"/>
    </row>
    <row r="38" spans="1:45">
      <c r="A38" s="42" t="s">
        <v>26</v>
      </c>
      <c r="B38" s="42">
        <v>7</v>
      </c>
      <c r="C38" s="50" t="s">
        <v>57</v>
      </c>
      <c r="D38" s="50" t="s">
        <v>28</v>
      </c>
      <c r="E38" s="50"/>
      <c r="F38" s="24" t="s">
        <v>29</v>
      </c>
      <c r="G38" s="25">
        <f t="shared" si="33"/>
        <v>1</v>
      </c>
      <c r="H38" s="25">
        <f t="shared" si="34"/>
        <v>1</v>
      </c>
      <c r="I38" s="25">
        <f t="shared" si="35"/>
        <v>1</v>
      </c>
      <c r="J38" s="25">
        <f t="shared" si="36"/>
        <v>1</v>
      </c>
      <c r="K38" s="25">
        <f t="shared" si="37"/>
        <v>0</v>
      </c>
      <c r="L38" s="25">
        <f t="shared" si="38"/>
        <v>0</v>
      </c>
      <c r="M38" s="26">
        <f t="shared" si="39"/>
        <v>41467.50277777778</v>
      </c>
      <c r="N38" s="27">
        <v>41467.692361111112</v>
      </c>
      <c r="O38" s="28">
        <f t="shared" si="40"/>
        <v>0.18958333333284827</v>
      </c>
      <c r="P38" s="29">
        <f t="shared" si="41"/>
        <v>6.5934065934065931</v>
      </c>
      <c r="Q38" s="30" t="str">
        <f t="shared" si="27"/>
        <v>(21)</v>
      </c>
      <c r="R38" s="34">
        <v>41467.979166666664</v>
      </c>
      <c r="S38" s="32">
        <f t="shared" si="42"/>
        <v>0.476388888884685</v>
      </c>
      <c r="T38" s="32">
        <f t="shared" si="43"/>
        <v>0.28680555555183673</v>
      </c>
      <c r="U38" s="33">
        <f t="shared" si="44"/>
        <v>4.7941888619854716</v>
      </c>
      <c r="V38" s="33">
        <f t="shared" si="45"/>
        <v>5.5102040816326525</v>
      </c>
      <c r="W38" s="33" t="str">
        <f t="shared" si="28"/>
        <v>(29)</v>
      </c>
      <c r="X38" s="27">
        <v>41468.196527777778</v>
      </c>
      <c r="Y38" s="28">
        <f t="shared" si="46"/>
        <v>0.69374999999854481</v>
      </c>
      <c r="Z38" s="28">
        <f t="shared" si="47"/>
        <v>0.21736111111385981</v>
      </c>
      <c r="AA38" s="33">
        <f t="shared" si="48"/>
        <v>3.6421725239616611</v>
      </c>
      <c r="AB38" s="33">
        <f t="shared" si="49"/>
        <v>4.924924924924925</v>
      </c>
      <c r="AC38" s="29" t="str">
        <f t="shared" si="29"/>
        <v>(14)</v>
      </c>
      <c r="AD38" s="34">
        <v>41468.517361111109</v>
      </c>
      <c r="AE38" s="32">
        <f t="shared" si="50"/>
        <v>1.0145833333299379</v>
      </c>
      <c r="AF38" s="32">
        <f t="shared" si="51"/>
        <v>0.32083333333139308</v>
      </c>
      <c r="AG38" s="35">
        <f t="shared" si="52"/>
        <v>2.4675324675324672</v>
      </c>
      <c r="AH38" s="54">
        <f t="shared" si="53"/>
        <v>288.57142857142861</v>
      </c>
      <c r="AI38" s="33" t="str">
        <f t="shared" si="30"/>
        <v>(23)</v>
      </c>
      <c r="AJ38" s="51" t="s">
        <v>55</v>
      </c>
      <c r="AK38" s="37"/>
      <c r="AL38" s="28"/>
      <c r="AM38" s="38" t="e">
        <f t="shared" si="54"/>
        <v>#DIV/0!</v>
      </c>
      <c r="AN38" s="29"/>
      <c r="AO38" s="49"/>
      <c r="AP38" s="39"/>
      <c r="AQ38" s="32"/>
      <c r="AR38" s="40" t="e">
        <f t="shared" si="55"/>
        <v>#DIV/0!</v>
      </c>
      <c r="AS38" s="41"/>
    </row>
    <row r="39" spans="1:45">
      <c r="A39" s="22" t="s">
        <v>26</v>
      </c>
      <c r="B39" s="42">
        <v>2</v>
      </c>
      <c r="C39" s="50" t="s">
        <v>58</v>
      </c>
      <c r="D39" s="50" t="s">
        <v>28</v>
      </c>
      <c r="E39" s="50"/>
      <c r="F39" s="50" t="s">
        <v>29</v>
      </c>
      <c r="G39" s="25">
        <f t="shared" si="33"/>
        <v>1</v>
      </c>
      <c r="H39" s="25">
        <f t="shared" si="34"/>
        <v>1</v>
      </c>
      <c r="I39" s="25">
        <f t="shared" si="35"/>
        <v>1</v>
      </c>
      <c r="J39" s="25">
        <f t="shared" si="36"/>
        <v>0</v>
      </c>
      <c r="K39" s="25">
        <f t="shared" si="37"/>
        <v>0</v>
      </c>
      <c r="L39" s="25">
        <f t="shared" si="38"/>
        <v>0</v>
      </c>
      <c r="M39" s="26">
        <f t="shared" si="39"/>
        <v>41467.50277777778</v>
      </c>
      <c r="N39" s="27">
        <v>41467.631249999999</v>
      </c>
      <c r="O39" s="28">
        <f t="shared" si="40"/>
        <v>0.12847222221898846</v>
      </c>
      <c r="P39" s="29">
        <f t="shared" si="41"/>
        <v>9.7297297297297298</v>
      </c>
      <c r="Q39" s="30" t="str">
        <f t="shared" si="27"/>
        <v>(1)</v>
      </c>
      <c r="R39" s="34">
        <v>41467.820833333331</v>
      </c>
      <c r="S39" s="32">
        <f t="shared" si="42"/>
        <v>0.31805555555183673</v>
      </c>
      <c r="T39" s="32">
        <f t="shared" si="43"/>
        <v>0.18958333333284827</v>
      </c>
      <c r="U39" s="33">
        <f t="shared" si="44"/>
        <v>7.2527472527472527</v>
      </c>
      <c r="V39" s="33">
        <f t="shared" si="45"/>
        <v>8.2532751091703052</v>
      </c>
      <c r="W39" s="33" t="str">
        <f t="shared" si="28"/>
        <v>(3)</v>
      </c>
      <c r="X39" s="27">
        <v>41467.953472222223</v>
      </c>
      <c r="Y39" s="28">
        <f t="shared" si="46"/>
        <v>0.45069444444379769</v>
      </c>
      <c r="Z39" s="28">
        <f t="shared" si="47"/>
        <v>0.13263888889196096</v>
      </c>
      <c r="AA39" s="33">
        <f t="shared" si="48"/>
        <v>5.9685863874345548</v>
      </c>
      <c r="AB39" s="33">
        <f t="shared" si="49"/>
        <v>7.5808936825885977</v>
      </c>
      <c r="AC39" s="29" t="str">
        <f t="shared" si="29"/>
        <v>(1)</v>
      </c>
      <c r="AD39" s="49" t="s">
        <v>59</v>
      </c>
      <c r="AE39" s="32"/>
      <c r="AF39" s="32"/>
      <c r="AG39" s="35"/>
      <c r="AH39" s="35"/>
      <c r="AI39" s="33"/>
      <c r="AJ39" s="27"/>
      <c r="AK39" s="37"/>
      <c r="AL39" s="28"/>
      <c r="AM39" s="38" t="e">
        <f t="shared" si="54"/>
        <v>#DIV/0!</v>
      </c>
      <c r="AN39" s="29"/>
      <c r="AO39" s="49"/>
      <c r="AP39" s="39"/>
      <c r="AQ39" s="32"/>
      <c r="AR39" s="40" t="e">
        <f t="shared" si="55"/>
        <v>#DIV/0!</v>
      </c>
      <c r="AS39" s="41"/>
    </row>
    <row r="40" spans="1:45">
      <c r="A40" s="42" t="s">
        <v>26</v>
      </c>
      <c r="B40" s="42">
        <v>9</v>
      </c>
      <c r="C40" s="50" t="s">
        <v>60</v>
      </c>
      <c r="D40" s="50" t="s">
        <v>28</v>
      </c>
      <c r="E40" s="50"/>
      <c r="F40" s="50" t="s">
        <v>29</v>
      </c>
      <c r="G40" s="25">
        <f t="shared" si="33"/>
        <v>1</v>
      </c>
      <c r="H40" s="25">
        <f t="shared" si="34"/>
        <v>1</v>
      </c>
      <c r="I40" s="25">
        <f t="shared" si="35"/>
        <v>1</v>
      </c>
      <c r="J40" s="25">
        <f t="shared" si="36"/>
        <v>0</v>
      </c>
      <c r="K40" s="25">
        <f t="shared" si="37"/>
        <v>0</v>
      </c>
      <c r="L40" s="25">
        <f t="shared" si="38"/>
        <v>0</v>
      </c>
      <c r="M40" s="26">
        <f t="shared" si="39"/>
        <v>41467.50277777778</v>
      </c>
      <c r="N40" s="27">
        <v>41467.636805555558</v>
      </c>
      <c r="O40" s="28">
        <f t="shared" si="40"/>
        <v>0.13402777777810115</v>
      </c>
      <c r="P40" s="29">
        <f t="shared" si="41"/>
        <v>9.3264248704663206</v>
      </c>
      <c r="Q40" s="30" t="str">
        <f t="shared" si="27"/>
        <v>(5)</v>
      </c>
      <c r="R40" s="34">
        <v>41467.843055555553</v>
      </c>
      <c r="S40" s="32">
        <f t="shared" si="42"/>
        <v>0.34027777777373558</v>
      </c>
      <c r="T40" s="32">
        <f t="shared" si="43"/>
        <v>0.20624999999563443</v>
      </c>
      <c r="U40" s="33">
        <f t="shared" si="44"/>
        <v>6.666666666666667</v>
      </c>
      <c r="V40" s="33">
        <f t="shared" si="45"/>
        <v>7.7142857142857144</v>
      </c>
      <c r="W40" s="33" t="str">
        <f t="shared" si="28"/>
        <v>(7)</v>
      </c>
      <c r="X40" s="27">
        <v>41468.144444444442</v>
      </c>
      <c r="Y40" s="28">
        <f t="shared" si="46"/>
        <v>0.64166666666278616</v>
      </c>
      <c r="Z40" s="28">
        <f t="shared" si="47"/>
        <v>0.30138888888905058</v>
      </c>
      <c r="AA40" s="33">
        <f t="shared" si="48"/>
        <v>2.6267281105990783</v>
      </c>
      <c r="AB40" s="33">
        <f t="shared" si="49"/>
        <v>5.3246753246753249</v>
      </c>
      <c r="AC40" s="29" t="str">
        <f t="shared" si="29"/>
        <v>(29)</v>
      </c>
      <c r="AD40" s="49" t="s">
        <v>59</v>
      </c>
      <c r="AE40" s="32"/>
      <c r="AF40" s="32"/>
      <c r="AG40" s="35"/>
      <c r="AH40" s="35"/>
      <c r="AI40" s="33"/>
      <c r="AJ40" s="36"/>
      <c r="AK40" s="37"/>
      <c r="AL40" s="28"/>
      <c r="AM40" s="38" t="e">
        <f t="shared" si="54"/>
        <v>#DIV/0!</v>
      </c>
      <c r="AN40" s="29"/>
      <c r="AO40" s="34"/>
      <c r="AP40" s="39"/>
      <c r="AQ40" s="32"/>
      <c r="AR40" s="40" t="e">
        <f t="shared" si="55"/>
        <v>#DIV/0!</v>
      </c>
      <c r="AS40" s="41"/>
    </row>
    <row r="41" spans="1:45">
      <c r="A41" s="22" t="s">
        <v>26</v>
      </c>
      <c r="B41" s="23">
        <v>23</v>
      </c>
      <c r="C41" s="24" t="s">
        <v>61</v>
      </c>
      <c r="D41" s="24" t="s">
        <v>28</v>
      </c>
      <c r="E41" s="24"/>
      <c r="F41" s="24" t="s">
        <v>29</v>
      </c>
      <c r="G41" s="25">
        <f t="shared" si="33"/>
        <v>1</v>
      </c>
      <c r="H41" s="25">
        <f t="shared" si="34"/>
        <v>1</v>
      </c>
      <c r="I41" s="25">
        <f t="shared" si="35"/>
        <v>1</v>
      </c>
      <c r="J41" s="25">
        <f t="shared" si="36"/>
        <v>0</v>
      </c>
      <c r="K41" s="25">
        <f t="shared" si="37"/>
        <v>0</v>
      </c>
      <c r="L41" s="25">
        <f t="shared" si="38"/>
        <v>0</v>
      </c>
      <c r="M41" s="26">
        <f t="shared" si="39"/>
        <v>41467.50277777778</v>
      </c>
      <c r="N41" s="27">
        <v>41467.65</v>
      </c>
      <c r="O41" s="28">
        <f t="shared" si="40"/>
        <v>0.14722222222189885</v>
      </c>
      <c r="P41" s="29">
        <f t="shared" si="41"/>
        <v>8.4905660377358494</v>
      </c>
      <c r="Q41" s="30" t="str">
        <f t="shared" si="27"/>
        <v>(7)</v>
      </c>
      <c r="R41" s="34">
        <v>41467.907638888886</v>
      </c>
      <c r="S41" s="32">
        <f t="shared" si="42"/>
        <v>0.40486111110658385</v>
      </c>
      <c r="T41" s="32">
        <f t="shared" si="43"/>
        <v>0.257638888884685</v>
      </c>
      <c r="U41" s="33">
        <f t="shared" si="44"/>
        <v>5.3369272237196768</v>
      </c>
      <c r="V41" s="33">
        <f t="shared" si="45"/>
        <v>6.4837049742710127</v>
      </c>
      <c r="W41" s="33" t="str">
        <f t="shared" si="28"/>
        <v>(18)</v>
      </c>
      <c r="X41" s="27">
        <v>41468.131944444445</v>
      </c>
      <c r="Y41" s="28">
        <f t="shared" si="46"/>
        <v>0.62916666666569654</v>
      </c>
      <c r="Z41" s="28">
        <f t="shared" si="47"/>
        <v>0.22430555555911269</v>
      </c>
      <c r="AA41" s="33">
        <f t="shared" si="48"/>
        <v>3.5294117647058822</v>
      </c>
      <c r="AB41" s="33">
        <f t="shared" si="49"/>
        <v>5.4304635761589406</v>
      </c>
      <c r="AC41" s="29" t="str">
        <f t="shared" si="29"/>
        <v>(21)</v>
      </c>
      <c r="AD41" s="49" t="s">
        <v>59</v>
      </c>
      <c r="AE41" s="32"/>
      <c r="AF41" s="32"/>
      <c r="AG41" s="35"/>
      <c r="AH41" s="35"/>
      <c r="AI41" s="33"/>
      <c r="AJ41" s="36"/>
      <c r="AK41" s="37"/>
      <c r="AL41" s="28"/>
      <c r="AM41" s="38" t="e">
        <f t="shared" si="54"/>
        <v>#DIV/0!</v>
      </c>
      <c r="AN41" s="29"/>
      <c r="AO41" s="34"/>
      <c r="AP41" s="39"/>
      <c r="AQ41" s="32"/>
      <c r="AR41" s="40" t="e">
        <f t="shared" si="55"/>
        <v>#DIV/0!</v>
      </c>
      <c r="AS41" s="41"/>
    </row>
    <row r="42" spans="1:45">
      <c r="A42" s="22" t="s">
        <v>26</v>
      </c>
      <c r="B42" s="23">
        <v>38</v>
      </c>
      <c r="C42" s="24" t="s">
        <v>62</v>
      </c>
      <c r="D42" s="24" t="s">
        <v>35</v>
      </c>
      <c r="E42" s="24" t="s">
        <v>63</v>
      </c>
      <c r="F42" s="24" t="s">
        <v>29</v>
      </c>
      <c r="G42" s="25">
        <f t="shared" si="33"/>
        <v>1</v>
      </c>
      <c r="H42" s="25">
        <f t="shared" si="34"/>
        <v>1</v>
      </c>
      <c r="I42" s="25">
        <f t="shared" si="35"/>
        <v>1</v>
      </c>
      <c r="J42" s="25">
        <f t="shared" si="36"/>
        <v>0</v>
      </c>
      <c r="K42" s="25">
        <f t="shared" si="37"/>
        <v>0</v>
      </c>
      <c r="L42" s="25">
        <f t="shared" si="38"/>
        <v>0</v>
      </c>
      <c r="M42" s="26">
        <f t="shared" si="39"/>
        <v>41467.50277777778</v>
      </c>
      <c r="N42" s="27">
        <v>41467.699305555558</v>
      </c>
      <c r="O42" s="28">
        <f t="shared" si="40"/>
        <v>0.19652777777810115</v>
      </c>
      <c r="P42" s="29">
        <f t="shared" si="41"/>
        <v>6.3604240282685511</v>
      </c>
      <c r="Q42" s="30" t="str">
        <f t="shared" si="27"/>
        <v>(26)</v>
      </c>
      <c r="R42" s="34">
        <v>41467.974999999999</v>
      </c>
      <c r="S42" s="32">
        <f t="shared" si="42"/>
        <v>0.47222222221898846</v>
      </c>
      <c r="T42" s="32">
        <f t="shared" si="43"/>
        <v>0.27569444444088731</v>
      </c>
      <c r="U42" s="33">
        <f t="shared" si="44"/>
        <v>4.9874055415617136</v>
      </c>
      <c r="V42" s="33">
        <f t="shared" si="45"/>
        <v>5.5588235294117654</v>
      </c>
      <c r="W42" s="33" t="str">
        <f t="shared" si="28"/>
        <v>(24)</v>
      </c>
      <c r="X42" s="27">
        <v>41468.197222222225</v>
      </c>
      <c r="Y42" s="28">
        <f t="shared" si="46"/>
        <v>0.69444444444525288</v>
      </c>
      <c r="Z42" s="28">
        <f t="shared" si="47"/>
        <v>0.22222222222626442</v>
      </c>
      <c r="AA42" s="33">
        <f t="shared" si="48"/>
        <v>3.5625</v>
      </c>
      <c r="AB42" s="33">
        <f t="shared" si="49"/>
        <v>4.92</v>
      </c>
      <c r="AC42" s="29" t="str">
        <f t="shared" si="29"/>
        <v>(19)</v>
      </c>
      <c r="AD42" s="49" t="s">
        <v>59</v>
      </c>
      <c r="AE42" s="32"/>
      <c r="AF42" s="32"/>
      <c r="AG42" s="35"/>
      <c r="AH42" s="35"/>
      <c r="AI42" s="33"/>
      <c r="AJ42" s="36"/>
      <c r="AK42" s="37"/>
      <c r="AL42" s="28"/>
      <c r="AM42" s="38" t="e">
        <f t="shared" si="54"/>
        <v>#DIV/0!</v>
      </c>
      <c r="AN42" s="29"/>
      <c r="AO42" s="34"/>
      <c r="AP42" s="39"/>
      <c r="AQ42" s="32"/>
      <c r="AR42" s="40" t="e">
        <f t="shared" si="55"/>
        <v>#DIV/0!</v>
      </c>
      <c r="AS42" s="41"/>
    </row>
    <row r="43" spans="1:45">
      <c r="A43" s="42" t="s">
        <v>26</v>
      </c>
      <c r="B43" s="23">
        <v>39</v>
      </c>
      <c r="C43" s="24" t="s">
        <v>63</v>
      </c>
      <c r="D43" s="24" t="s">
        <v>35</v>
      </c>
      <c r="E43" s="24" t="s">
        <v>63</v>
      </c>
      <c r="F43" s="24" t="s">
        <v>29</v>
      </c>
      <c r="G43" s="25">
        <f t="shared" si="33"/>
        <v>1</v>
      </c>
      <c r="H43" s="25">
        <f t="shared" si="34"/>
        <v>1</v>
      </c>
      <c r="I43" s="25">
        <f t="shared" si="35"/>
        <v>1</v>
      </c>
      <c r="J43" s="25">
        <f t="shared" si="36"/>
        <v>0</v>
      </c>
      <c r="K43" s="25">
        <f t="shared" si="37"/>
        <v>0</v>
      </c>
      <c r="L43" s="25">
        <f t="shared" si="38"/>
        <v>0</v>
      </c>
      <c r="M43" s="26">
        <f t="shared" si="39"/>
        <v>41467.50277777778</v>
      </c>
      <c r="N43" s="27">
        <v>41467.699305555558</v>
      </c>
      <c r="O43" s="28">
        <f t="shared" si="40"/>
        <v>0.19652777777810115</v>
      </c>
      <c r="P43" s="29">
        <f t="shared" si="41"/>
        <v>6.3604240282685511</v>
      </c>
      <c r="Q43" s="30" t="str">
        <f t="shared" si="27"/>
        <v>(26)</v>
      </c>
      <c r="R43" s="34">
        <v>41467.974999999999</v>
      </c>
      <c r="S43" s="32">
        <f t="shared" si="42"/>
        <v>0.47222222221898846</v>
      </c>
      <c r="T43" s="32">
        <f t="shared" si="43"/>
        <v>0.27569444444088731</v>
      </c>
      <c r="U43" s="33">
        <f t="shared" si="44"/>
        <v>4.9874055415617136</v>
      </c>
      <c r="V43" s="33">
        <f t="shared" si="45"/>
        <v>5.5588235294117654</v>
      </c>
      <c r="W43" s="33" t="str">
        <f t="shared" si="28"/>
        <v>(24)</v>
      </c>
      <c r="X43" s="27">
        <v>41468.197222222225</v>
      </c>
      <c r="Y43" s="28">
        <f t="shared" si="46"/>
        <v>0.69444444444525288</v>
      </c>
      <c r="Z43" s="28">
        <f t="shared" si="47"/>
        <v>0.22222222222626442</v>
      </c>
      <c r="AA43" s="33">
        <f t="shared" si="48"/>
        <v>3.5625</v>
      </c>
      <c r="AB43" s="33">
        <f t="shared" si="49"/>
        <v>4.92</v>
      </c>
      <c r="AC43" s="29" t="str">
        <f t="shared" si="29"/>
        <v>(19)</v>
      </c>
      <c r="AD43" s="49" t="s">
        <v>59</v>
      </c>
      <c r="AE43" s="32"/>
      <c r="AF43" s="32"/>
      <c r="AG43" s="35"/>
      <c r="AH43" s="35"/>
      <c r="AI43" s="33"/>
      <c r="AJ43" s="36"/>
      <c r="AK43" s="37"/>
      <c r="AL43" s="28"/>
      <c r="AM43" s="38" t="e">
        <f t="shared" si="54"/>
        <v>#DIV/0!</v>
      </c>
      <c r="AN43" s="29"/>
      <c r="AO43" s="34"/>
      <c r="AP43" s="39"/>
      <c r="AQ43" s="32"/>
      <c r="AR43" s="40" t="e">
        <f t="shared" si="55"/>
        <v>#DIV/0!</v>
      </c>
      <c r="AS43" s="41"/>
    </row>
    <row r="44" spans="1:45">
      <c r="A44" s="42" t="s">
        <v>26</v>
      </c>
      <c r="B44" s="23">
        <v>42</v>
      </c>
      <c r="C44" s="52" t="s">
        <v>64</v>
      </c>
      <c r="D44" s="24" t="s">
        <v>35</v>
      </c>
      <c r="E44" s="52" t="s">
        <v>64</v>
      </c>
      <c r="F44" s="24" t="s">
        <v>29</v>
      </c>
      <c r="G44" s="25">
        <f t="shared" si="33"/>
        <v>1</v>
      </c>
      <c r="H44" s="25">
        <f t="shared" si="34"/>
        <v>1</v>
      </c>
      <c r="I44" s="25">
        <f t="shared" si="35"/>
        <v>1</v>
      </c>
      <c r="J44" s="25">
        <f t="shared" si="36"/>
        <v>0</v>
      </c>
      <c r="K44" s="25">
        <f t="shared" si="37"/>
        <v>0</v>
      </c>
      <c r="L44" s="25">
        <f t="shared" si="38"/>
        <v>0</v>
      </c>
      <c r="M44" s="26">
        <f t="shared" si="39"/>
        <v>41467.50277777778</v>
      </c>
      <c r="N44" s="27">
        <v>41467.724305555559</v>
      </c>
      <c r="O44" s="28">
        <f t="shared" si="40"/>
        <v>0.22152777777955635</v>
      </c>
      <c r="P44" s="29">
        <f t="shared" si="41"/>
        <v>5.6426332288401255</v>
      </c>
      <c r="Q44" s="30" t="str">
        <f t="shared" si="27"/>
        <v>(38)</v>
      </c>
      <c r="R44" s="34">
        <v>41468.048611111109</v>
      </c>
      <c r="S44" s="32">
        <f t="shared" si="42"/>
        <v>0.54583333332993789</v>
      </c>
      <c r="T44" s="32">
        <f t="shared" si="43"/>
        <v>0.32430555555038154</v>
      </c>
      <c r="U44" s="33">
        <f t="shared" si="44"/>
        <v>4.2398286937901499</v>
      </c>
      <c r="V44" s="33">
        <f t="shared" si="45"/>
        <v>4.8091603053435108</v>
      </c>
      <c r="W44" s="33" t="str">
        <f t="shared" si="28"/>
        <v>(30)</v>
      </c>
      <c r="X44" s="27">
        <v>41468.298611111109</v>
      </c>
      <c r="Y44" s="28">
        <f t="shared" si="46"/>
        <v>0.79583333332993789</v>
      </c>
      <c r="Z44" s="28">
        <f t="shared" si="47"/>
        <v>0.25</v>
      </c>
      <c r="AA44" s="33">
        <f t="shared" si="48"/>
        <v>3.166666666666667</v>
      </c>
      <c r="AB44" s="33">
        <f t="shared" si="49"/>
        <v>4.2931937172774868</v>
      </c>
      <c r="AC44" s="29" t="str">
        <f t="shared" si="29"/>
        <v>(26)</v>
      </c>
      <c r="AD44" s="49" t="s">
        <v>59</v>
      </c>
      <c r="AE44" s="32"/>
      <c r="AF44" s="32"/>
      <c r="AG44" s="35"/>
      <c r="AH44" s="35"/>
      <c r="AI44" s="33"/>
      <c r="AJ44" s="27"/>
      <c r="AK44" s="37"/>
      <c r="AL44" s="28"/>
      <c r="AM44" s="38" t="e">
        <f t="shared" si="54"/>
        <v>#DIV/0!</v>
      </c>
      <c r="AN44" s="29"/>
      <c r="AO44" s="34"/>
      <c r="AP44" s="39"/>
      <c r="AQ44" s="32"/>
      <c r="AR44" s="40" t="e">
        <f t="shared" si="55"/>
        <v>#DIV/0!</v>
      </c>
      <c r="AS44" s="41"/>
    </row>
    <row r="45" spans="1:45">
      <c r="A45" s="42" t="s">
        <v>26</v>
      </c>
      <c r="B45" s="23">
        <v>43</v>
      </c>
      <c r="C45" s="52" t="s">
        <v>65</v>
      </c>
      <c r="D45" s="24" t="s">
        <v>35</v>
      </c>
      <c r="E45" s="52" t="s">
        <v>64</v>
      </c>
      <c r="F45" s="24" t="s">
        <v>29</v>
      </c>
      <c r="G45" s="25">
        <f t="shared" si="33"/>
        <v>1</v>
      </c>
      <c r="H45" s="25">
        <f t="shared" si="34"/>
        <v>1</v>
      </c>
      <c r="I45" s="25">
        <f t="shared" si="35"/>
        <v>1</v>
      </c>
      <c r="J45" s="25">
        <f t="shared" si="36"/>
        <v>0</v>
      </c>
      <c r="K45" s="25">
        <f t="shared" si="37"/>
        <v>0</v>
      </c>
      <c r="L45" s="25">
        <f t="shared" si="38"/>
        <v>0</v>
      </c>
      <c r="M45" s="26">
        <f t="shared" si="39"/>
        <v>41467.50277777778</v>
      </c>
      <c r="N45" s="27">
        <v>41467.724305555559</v>
      </c>
      <c r="O45" s="28">
        <f t="shared" si="40"/>
        <v>0.22152777777955635</v>
      </c>
      <c r="P45" s="29">
        <f t="shared" si="41"/>
        <v>5.6426332288401255</v>
      </c>
      <c r="Q45" s="30" t="str">
        <f t="shared" si="27"/>
        <v>(38)</v>
      </c>
      <c r="R45" s="34">
        <v>41468.048611111109</v>
      </c>
      <c r="S45" s="32">
        <f t="shared" si="42"/>
        <v>0.54583333332993789</v>
      </c>
      <c r="T45" s="32">
        <f t="shared" si="43"/>
        <v>0.32430555555038154</v>
      </c>
      <c r="U45" s="33">
        <f t="shared" si="44"/>
        <v>4.2398286937901499</v>
      </c>
      <c r="V45" s="33">
        <f t="shared" si="45"/>
        <v>4.8091603053435108</v>
      </c>
      <c r="W45" s="33" t="str">
        <f t="shared" si="28"/>
        <v>(30)</v>
      </c>
      <c r="X45" s="27">
        <v>41468.298611111109</v>
      </c>
      <c r="Y45" s="28">
        <f t="shared" si="46"/>
        <v>0.79583333332993789</v>
      </c>
      <c r="Z45" s="28">
        <f t="shared" si="47"/>
        <v>0.25</v>
      </c>
      <c r="AA45" s="33">
        <f t="shared" si="48"/>
        <v>3.166666666666667</v>
      </c>
      <c r="AB45" s="33">
        <f t="shared" si="49"/>
        <v>4.2931937172774868</v>
      </c>
      <c r="AC45" s="29" t="str">
        <f t="shared" si="29"/>
        <v>(26)</v>
      </c>
      <c r="AD45" s="49" t="s">
        <v>59</v>
      </c>
      <c r="AE45" s="32"/>
      <c r="AF45" s="32"/>
      <c r="AG45" s="35"/>
      <c r="AH45" s="35"/>
      <c r="AI45" s="33"/>
      <c r="AJ45" s="27"/>
      <c r="AK45" s="37"/>
      <c r="AL45" s="28"/>
      <c r="AM45" s="38" t="e">
        <f t="shared" si="54"/>
        <v>#DIV/0!</v>
      </c>
      <c r="AN45" s="29"/>
      <c r="AO45" s="34"/>
      <c r="AP45" s="39"/>
      <c r="AQ45" s="32"/>
      <c r="AR45" s="40" t="e">
        <f t="shared" si="55"/>
        <v>#DIV/0!</v>
      </c>
      <c r="AS45" s="41"/>
    </row>
    <row r="46" spans="1:45">
      <c r="A46" s="22" t="s">
        <v>26</v>
      </c>
      <c r="B46" s="23">
        <v>10</v>
      </c>
      <c r="C46" s="24" t="s">
        <v>66</v>
      </c>
      <c r="D46" s="24" t="s">
        <v>28</v>
      </c>
      <c r="E46" s="24"/>
      <c r="F46" s="24" t="s">
        <v>29</v>
      </c>
      <c r="G46" s="25">
        <f t="shared" si="33"/>
        <v>1</v>
      </c>
      <c r="H46" s="25">
        <f t="shared" si="34"/>
        <v>1</v>
      </c>
      <c r="I46" s="25">
        <f t="shared" si="35"/>
        <v>0</v>
      </c>
      <c r="J46" s="25">
        <f t="shared" si="36"/>
        <v>0</v>
      </c>
      <c r="K46" s="25">
        <f t="shared" si="37"/>
        <v>0</v>
      </c>
      <c r="L46" s="25">
        <f t="shared" si="38"/>
        <v>0</v>
      </c>
      <c r="M46" s="26">
        <f t="shared" si="39"/>
        <v>41467.50277777778</v>
      </c>
      <c r="N46" s="27">
        <v>41467.660416666666</v>
      </c>
      <c r="O46" s="28">
        <f t="shared" si="40"/>
        <v>0.15763888888614019</v>
      </c>
      <c r="P46" s="29">
        <f t="shared" si="41"/>
        <v>7.9295154185022021</v>
      </c>
      <c r="Q46" s="30" t="str">
        <f t="shared" si="27"/>
        <v>(12)</v>
      </c>
      <c r="R46" s="34">
        <v>41467.916666666664</v>
      </c>
      <c r="S46" s="32">
        <f t="shared" si="42"/>
        <v>0.413888888884685</v>
      </c>
      <c r="T46" s="32">
        <f t="shared" si="43"/>
        <v>0.25624999999854481</v>
      </c>
      <c r="U46" s="33">
        <f t="shared" si="44"/>
        <v>5.3658536585365848</v>
      </c>
      <c r="V46" s="33">
        <f t="shared" si="45"/>
        <v>6.3422818791946307</v>
      </c>
      <c r="W46" s="33" t="str">
        <f t="shared" si="28"/>
        <v>(17)</v>
      </c>
      <c r="X46" s="51" t="s">
        <v>59</v>
      </c>
      <c r="Y46" s="28"/>
      <c r="Z46" s="28"/>
      <c r="AA46" s="33" t="e">
        <f t="shared" si="48"/>
        <v>#DIV/0!</v>
      </c>
      <c r="AB46" s="33" t="e">
        <f t="shared" si="49"/>
        <v>#DIV/0!</v>
      </c>
      <c r="AC46" s="29"/>
      <c r="AD46" s="34"/>
      <c r="AE46" s="32"/>
      <c r="AF46" s="32"/>
      <c r="AG46" s="35"/>
      <c r="AH46" s="35"/>
      <c r="AI46" s="33"/>
      <c r="AJ46" s="36"/>
      <c r="AK46" s="37"/>
      <c r="AL46" s="28"/>
      <c r="AM46" s="38" t="e">
        <f t="shared" si="54"/>
        <v>#DIV/0!</v>
      </c>
      <c r="AN46" s="29"/>
      <c r="AO46" s="34"/>
      <c r="AP46" s="39"/>
      <c r="AQ46" s="32"/>
      <c r="AR46" s="40" t="e">
        <f t="shared" si="55"/>
        <v>#DIV/0!</v>
      </c>
      <c r="AS46" s="41"/>
    </row>
    <row r="47" spans="1:45">
      <c r="A47" s="22" t="s">
        <v>26</v>
      </c>
      <c r="B47" s="23">
        <v>36</v>
      </c>
      <c r="C47" s="24" t="s">
        <v>67</v>
      </c>
      <c r="D47" s="24" t="s">
        <v>35</v>
      </c>
      <c r="E47" s="24" t="s">
        <v>67</v>
      </c>
      <c r="F47" s="24" t="s">
        <v>29</v>
      </c>
      <c r="G47" s="25">
        <f t="shared" si="33"/>
        <v>1</v>
      </c>
      <c r="H47" s="25">
        <f t="shared" si="34"/>
        <v>1</v>
      </c>
      <c r="I47" s="25">
        <f t="shared" si="35"/>
        <v>0</v>
      </c>
      <c r="J47" s="25">
        <f t="shared" si="36"/>
        <v>0</v>
      </c>
      <c r="K47" s="25">
        <f t="shared" si="37"/>
        <v>0</v>
      </c>
      <c r="L47" s="25">
        <f t="shared" si="38"/>
        <v>0</v>
      </c>
      <c r="M47" s="26">
        <f t="shared" si="39"/>
        <v>41467.50277777778</v>
      </c>
      <c r="N47" s="27">
        <v>41467.706250000003</v>
      </c>
      <c r="O47" s="28">
        <f t="shared" si="40"/>
        <v>0.20347222222335404</v>
      </c>
      <c r="P47" s="29">
        <f t="shared" si="41"/>
        <v>6.1433447098976117</v>
      </c>
      <c r="Q47" s="30" t="str">
        <f t="shared" si="27"/>
        <v>(31)</v>
      </c>
      <c r="R47" s="34">
        <v>41468.048611111109</v>
      </c>
      <c r="S47" s="32">
        <f t="shared" si="42"/>
        <v>0.54583333332993789</v>
      </c>
      <c r="T47" s="32">
        <f t="shared" si="43"/>
        <v>0.34236111110658385</v>
      </c>
      <c r="U47" s="33">
        <f t="shared" si="44"/>
        <v>4.016227180527383</v>
      </c>
      <c r="V47" s="33">
        <f t="shared" si="45"/>
        <v>4.8091603053435108</v>
      </c>
      <c r="W47" s="33" t="str">
        <f t="shared" si="28"/>
        <v>(32)</v>
      </c>
      <c r="X47" s="51" t="s">
        <v>59</v>
      </c>
      <c r="Y47" s="28"/>
      <c r="Z47" s="28"/>
      <c r="AA47" s="33" t="e">
        <f t="shared" si="48"/>
        <v>#DIV/0!</v>
      </c>
      <c r="AB47" s="33" t="e">
        <f t="shared" si="49"/>
        <v>#DIV/0!</v>
      </c>
      <c r="AC47" s="29"/>
      <c r="AD47" s="34"/>
      <c r="AE47" s="32"/>
      <c r="AF47" s="32"/>
      <c r="AG47" s="35"/>
      <c r="AH47" s="35"/>
      <c r="AI47" s="33"/>
      <c r="AJ47" s="36"/>
      <c r="AK47" s="37"/>
      <c r="AL47" s="28"/>
      <c r="AM47" s="38" t="e">
        <f t="shared" si="54"/>
        <v>#DIV/0!</v>
      </c>
      <c r="AN47" s="29"/>
      <c r="AO47" s="34"/>
      <c r="AP47" s="39"/>
      <c r="AQ47" s="32"/>
      <c r="AR47" s="40" t="e">
        <f t="shared" si="55"/>
        <v>#DIV/0!</v>
      </c>
      <c r="AS47" s="41"/>
    </row>
    <row r="48" spans="1:45">
      <c r="A48" s="42" t="s">
        <v>26</v>
      </c>
      <c r="B48" s="23">
        <v>37</v>
      </c>
      <c r="C48" s="24" t="s">
        <v>68</v>
      </c>
      <c r="D48" s="24" t="s">
        <v>35</v>
      </c>
      <c r="E48" s="24" t="s">
        <v>67</v>
      </c>
      <c r="F48" s="24" t="s">
        <v>29</v>
      </c>
      <c r="G48" s="25">
        <f t="shared" si="33"/>
        <v>1</v>
      </c>
      <c r="H48" s="25">
        <f t="shared" si="34"/>
        <v>1</v>
      </c>
      <c r="I48" s="25">
        <f t="shared" si="35"/>
        <v>0</v>
      </c>
      <c r="J48" s="25">
        <f t="shared" si="36"/>
        <v>0</v>
      </c>
      <c r="K48" s="25">
        <f t="shared" si="37"/>
        <v>0</v>
      </c>
      <c r="L48" s="25">
        <f t="shared" si="38"/>
        <v>0</v>
      </c>
      <c r="M48" s="26">
        <f t="shared" si="39"/>
        <v>41467.50277777778</v>
      </c>
      <c r="N48" s="27">
        <v>41467.706250000003</v>
      </c>
      <c r="O48" s="28">
        <f t="shared" si="40"/>
        <v>0.20347222222335404</v>
      </c>
      <c r="P48" s="29">
        <f t="shared" si="41"/>
        <v>6.1433447098976117</v>
      </c>
      <c r="Q48" s="30" t="str">
        <f t="shared" si="27"/>
        <v>(31)</v>
      </c>
      <c r="R48" s="34">
        <v>41468.048611111109</v>
      </c>
      <c r="S48" s="32">
        <f t="shared" si="42"/>
        <v>0.54583333332993789</v>
      </c>
      <c r="T48" s="32">
        <f t="shared" si="43"/>
        <v>0.34236111110658385</v>
      </c>
      <c r="U48" s="33">
        <f t="shared" si="44"/>
        <v>4.016227180527383</v>
      </c>
      <c r="V48" s="33">
        <f t="shared" si="45"/>
        <v>4.8091603053435108</v>
      </c>
      <c r="W48" s="33" t="str">
        <f t="shared" si="28"/>
        <v>(32)</v>
      </c>
      <c r="X48" s="51" t="s">
        <v>59</v>
      </c>
      <c r="Y48" s="28"/>
      <c r="Z48" s="28"/>
      <c r="AA48" s="33" t="e">
        <f t="shared" si="48"/>
        <v>#DIV/0!</v>
      </c>
      <c r="AB48" s="33" t="e">
        <f t="shared" si="49"/>
        <v>#DIV/0!</v>
      </c>
      <c r="AC48" s="29"/>
      <c r="AD48" s="34"/>
      <c r="AE48" s="32"/>
      <c r="AF48" s="32"/>
      <c r="AG48" s="35"/>
      <c r="AH48" s="35"/>
      <c r="AI48" s="33"/>
      <c r="AJ48" s="36"/>
      <c r="AK48" s="37"/>
      <c r="AL48" s="28"/>
      <c r="AM48" s="38" t="e">
        <f t="shared" si="54"/>
        <v>#DIV/0!</v>
      </c>
      <c r="AN48" s="29"/>
      <c r="AO48" s="34"/>
      <c r="AP48" s="39"/>
      <c r="AQ48" s="32"/>
      <c r="AR48" s="40" t="e">
        <f t="shared" si="55"/>
        <v>#DIV/0!</v>
      </c>
      <c r="AS48" s="41"/>
    </row>
    <row r="49" spans="1:45">
      <c r="A49" s="42" t="s">
        <v>26</v>
      </c>
      <c r="B49" s="23">
        <v>45</v>
      </c>
      <c r="C49" s="24" t="s">
        <v>69</v>
      </c>
      <c r="D49" s="24" t="s">
        <v>35</v>
      </c>
      <c r="E49" s="24" t="s">
        <v>48</v>
      </c>
      <c r="F49" s="24" t="s">
        <v>29</v>
      </c>
      <c r="G49" s="25">
        <f t="shared" si="33"/>
        <v>1</v>
      </c>
      <c r="H49" s="25">
        <f t="shared" si="34"/>
        <v>1</v>
      </c>
      <c r="I49" s="25">
        <f t="shared" si="35"/>
        <v>0</v>
      </c>
      <c r="J49" s="25">
        <f t="shared" si="36"/>
        <v>0</v>
      </c>
      <c r="K49" s="25">
        <f t="shared" si="37"/>
        <v>0</v>
      </c>
      <c r="L49" s="25">
        <f t="shared" si="38"/>
        <v>0</v>
      </c>
      <c r="M49" s="26">
        <f t="shared" si="39"/>
        <v>41467.50277777778</v>
      </c>
      <c r="N49" s="27">
        <v>41467.709722222222</v>
      </c>
      <c r="O49" s="28">
        <f t="shared" si="40"/>
        <v>0.2069444444423425</v>
      </c>
      <c r="P49" s="29">
        <f t="shared" si="41"/>
        <v>6.0402684563758395</v>
      </c>
      <c r="Q49" s="30" t="str">
        <f t="shared" si="27"/>
        <v>(36)</v>
      </c>
      <c r="R49" s="34">
        <v>41467.989583333336</v>
      </c>
      <c r="S49" s="32">
        <f t="shared" si="42"/>
        <v>0.48680555555620231</v>
      </c>
      <c r="T49" s="32">
        <f t="shared" si="43"/>
        <v>0.27986111111385981</v>
      </c>
      <c r="U49" s="33">
        <f t="shared" si="44"/>
        <v>4.9131513647642677</v>
      </c>
      <c r="V49" s="33">
        <f t="shared" si="45"/>
        <v>5.3922967189728954</v>
      </c>
      <c r="W49" s="33" t="str">
        <f t="shared" si="28"/>
        <v>(26)</v>
      </c>
      <c r="X49" s="51" t="s">
        <v>59</v>
      </c>
      <c r="Y49" s="28"/>
      <c r="Z49" s="28"/>
      <c r="AA49" s="33" t="e">
        <f t="shared" si="48"/>
        <v>#DIV/0!</v>
      </c>
      <c r="AB49" s="33" t="e">
        <f t="shared" si="49"/>
        <v>#DIV/0!</v>
      </c>
      <c r="AC49" s="29"/>
      <c r="AD49" s="34"/>
      <c r="AE49" s="32"/>
      <c r="AF49" s="32"/>
      <c r="AG49" s="35"/>
      <c r="AH49" s="35"/>
      <c r="AI49" s="33"/>
      <c r="AJ49" s="27"/>
      <c r="AK49" s="37"/>
      <c r="AL49" s="28"/>
      <c r="AM49" s="38" t="e">
        <f t="shared" si="54"/>
        <v>#DIV/0!</v>
      </c>
      <c r="AN49" s="29"/>
      <c r="AO49" s="34"/>
      <c r="AP49" s="39"/>
      <c r="AQ49" s="32"/>
      <c r="AR49" s="40" t="e">
        <f t="shared" si="55"/>
        <v>#DIV/0!</v>
      </c>
      <c r="AS49" s="41"/>
    </row>
    <row r="50" spans="1:45">
      <c r="A50" s="22" t="s">
        <v>26</v>
      </c>
      <c r="B50" s="23">
        <v>49</v>
      </c>
      <c r="C50" s="24" t="s">
        <v>70</v>
      </c>
      <c r="D50" s="24" t="s">
        <v>35</v>
      </c>
      <c r="E50" s="24" t="s">
        <v>49</v>
      </c>
      <c r="F50" s="24" t="s">
        <v>29</v>
      </c>
      <c r="G50" s="25">
        <f t="shared" si="33"/>
        <v>1</v>
      </c>
      <c r="H50" s="25">
        <f t="shared" si="34"/>
        <v>1</v>
      </c>
      <c r="I50" s="25">
        <f t="shared" si="35"/>
        <v>0</v>
      </c>
      <c r="J50" s="25">
        <f t="shared" si="36"/>
        <v>0</v>
      </c>
      <c r="K50" s="25">
        <f t="shared" si="37"/>
        <v>0</v>
      </c>
      <c r="L50" s="25">
        <f t="shared" si="38"/>
        <v>0</v>
      </c>
      <c r="M50" s="26">
        <f t="shared" si="39"/>
        <v>41467.50277777778</v>
      </c>
      <c r="N50" s="27">
        <v>41467.706250000003</v>
      </c>
      <c r="O50" s="28">
        <f t="shared" si="40"/>
        <v>0.20347222222335404</v>
      </c>
      <c r="P50" s="29">
        <f t="shared" si="41"/>
        <v>6.1433447098976117</v>
      </c>
      <c r="Q50" s="30" t="str">
        <f t="shared" si="27"/>
        <v>(31)</v>
      </c>
      <c r="R50" s="34">
        <v>41468.048611111109</v>
      </c>
      <c r="S50" s="32">
        <f t="shared" si="42"/>
        <v>0.54583333332993789</v>
      </c>
      <c r="T50" s="32">
        <f t="shared" si="43"/>
        <v>0.34236111110658385</v>
      </c>
      <c r="U50" s="33">
        <f t="shared" si="44"/>
        <v>4.016227180527383</v>
      </c>
      <c r="V50" s="33">
        <f t="shared" si="45"/>
        <v>4.8091603053435108</v>
      </c>
      <c r="W50" s="33" t="str">
        <f t="shared" si="28"/>
        <v>(32)</v>
      </c>
      <c r="X50" s="51" t="s">
        <v>59</v>
      </c>
      <c r="Y50" s="28"/>
      <c r="Z50" s="28"/>
      <c r="AA50" s="33" t="e">
        <f t="shared" si="48"/>
        <v>#DIV/0!</v>
      </c>
      <c r="AB50" s="33" t="e">
        <f t="shared" si="49"/>
        <v>#DIV/0!</v>
      </c>
      <c r="AC50" s="29"/>
      <c r="AD50" s="34"/>
      <c r="AE50" s="32"/>
      <c r="AF50" s="32"/>
      <c r="AG50" s="35"/>
      <c r="AH50" s="35"/>
      <c r="AI50" s="33"/>
      <c r="AJ50" s="27"/>
      <c r="AK50" s="37"/>
      <c r="AL50" s="28"/>
      <c r="AM50" s="38" t="e">
        <f t="shared" si="54"/>
        <v>#DIV/0!</v>
      </c>
      <c r="AN50" s="29"/>
      <c r="AO50" s="34"/>
      <c r="AP50" s="39"/>
      <c r="AQ50" s="32"/>
      <c r="AR50" s="40" t="e">
        <f t="shared" si="55"/>
        <v>#DIV/0!</v>
      </c>
      <c r="AS50" s="41"/>
    </row>
    <row r="51" spans="1:45">
      <c r="A51" s="42" t="s">
        <v>26</v>
      </c>
      <c r="B51" s="23">
        <v>6</v>
      </c>
      <c r="C51" s="24" t="s">
        <v>71</v>
      </c>
      <c r="D51" s="24" t="s">
        <v>28</v>
      </c>
      <c r="E51" s="24"/>
      <c r="F51" s="24" t="s">
        <v>29</v>
      </c>
      <c r="G51" s="25">
        <f t="shared" si="33"/>
        <v>1</v>
      </c>
      <c r="H51" s="25">
        <f t="shared" si="34"/>
        <v>0</v>
      </c>
      <c r="I51" s="25">
        <f t="shared" si="35"/>
        <v>0</v>
      </c>
      <c r="J51" s="25">
        <f t="shared" si="36"/>
        <v>0</v>
      </c>
      <c r="K51" s="25">
        <f t="shared" si="37"/>
        <v>0</v>
      </c>
      <c r="L51" s="25">
        <f t="shared" si="38"/>
        <v>0</v>
      </c>
      <c r="M51" s="26">
        <f t="shared" si="39"/>
        <v>41467.50277777778</v>
      </c>
      <c r="N51" s="27">
        <v>41467.706250000003</v>
      </c>
      <c r="O51" s="28">
        <f t="shared" si="40"/>
        <v>0.20347222222335404</v>
      </c>
      <c r="P51" s="29">
        <f t="shared" si="41"/>
        <v>6.1433447098976117</v>
      </c>
      <c r="Q51" s="30" t="str">
        <f t="shared" si="27"/>
        <v>(31)</v>
      </c>
      <c r="R51" s="49" t="s">
        <v>59</v>
      </c>
      <c r="S51" s="32"/>
      <c r="T51" s="32"/>
      <c r="U51" s="33" t="e">
        <f t="shared" si="44"/>
        <v>#DIV/0!</v>
      </c>
      <c r="V51" s="33" t="e">
        <f t="shared" si="45"/>
        <v>#DIV/0!</v>
      </c>
      <c r="W51" s="33"/>
      <c r="X51" s="27"/>
      <c r="Y51" s="28"/>
      <c r="Z51" s="28"/>
      <c r="AA51" s="33" t="e">
        <f t="shared" si="48"/>
        <v>#DIV/0!</v>
      </c>
      <c r="AB51" s="33" t="e">
        <f t="shared" si="49"/>
        <v>#DIV/0!</v>
      </c>
      <c r="AC51" s="29"/>
      <c r="AD51" s="34"/>
      <c r="AE51" s="32"/>
      <c r="AF51" s="32"/>
      <c r="AG51" s="35"/>
      <c r="AH51" s="35"/>
      <c r="AI51" s="33"/>
      <c r="AJ51" s="36"/>
      <c r="AK51" s="37"/>
      <c r="AL51" s="28"/>
      <c r="AM51" s="38" t="e">
        <f t="shared" si="54"/>
        <v>#DIV/0!</v>
      </c>
      <c r="AN51" s="29"/>
      <c r="AO51" s="34"/>
      <c r="AP51" s="39"/>
      <c r="AQ51" s="32"/>
      <c r="AR51" s="40" t="e">
        <f t="shared" si="55"/>
        <v>#DIV/0!</v>
      </c>
      <c r="AS51" s="41"/>
    </row>
    <row r="52" spans="1:45">
      <c r="A52" s="22" t="s">
        <v>26</v>
      </c>
      <c r="B52" s="23">
        <v>8</v>
      </c>
      <c r="C52" s="24" t="s">
        <v>72</v>
      </c>
      <c r="D52" s="24" t="s">
        <v>28</v>
      </c>
      <c r="E52" s="24"/>
      <c r="F52" s="24" t="s">
        <v>29</v>
      </c>
      <c r="G52" s="25">
        <f t="shared" si="33"/>
        <v>1</v>
      </c>
      <c r="H52" s="25">
        <f t="shared" si="34"/>
        <v>0</v>
      </c>
      <c r="I52" s="25">
        <f t="shared" si="35"/>
        <v>0</v>
      </c>
      <c r="J52" s="25">
        <f t="shared" si="36"/>
        <v>0</v>
      </c>
      <c r="K52" s="25">
        <f t="shared" si="37"/>
        <v>0</v>
      </c>
      <c r="L52" s="25">
        <f t="shared" si="38"/>
        <v>0</v>
      </c>
      <c r="M52" s="26">
        <f t="shared" si="39"/>
        <v>41467.50277777778</v>
      </c>
      <c r="N52" s="27">
        <v>41467.724305555559</v>
      </c>
      <c r="O52" s="28">
        <f t="shared" si="40"/>
        <v>0.22152777777955635</v>
      </c>
      <c r="P52" s="29">
        <f t="shared" si="41"/>
        <v>5.6426332288401255</v>
      </c>
      <c r="Q52" s="30" t="str">
        <f t="shared" si="27"/>
        <v>(38)</v>
      </c>
      <c r="R52" s="49" t="s">
        <v>59</v>
      </c>
      <c r="S52" s="32"/>
      <c r="T52" s="32"/>
      <c r="U52" s="33" t="e">
        <f t="shared" si="44"/>
        <v>#DIV/0!</v>
      </c>
      <c r="V52" s="33" t="e">
        <f t="shared" si="45"/>
        <v>#DIV/0!</v>
      </c>
      <c r="W52" s="33"/>
      <c r="X52" s="27"/>
      <c r="Y52" s="28"/>
      <c r="Z52" s="28"/>
      <c r="AA52" s="33" t="e">
        <f t="shared" si="48"/>
        <v>#DIV/0!</v>
      </c>
      <c r="AB52" s="33" t="e">
        <f t="shared" si="49"/>
        <v>#DIV/0!</v>
      </c>
      <c r="AC52" s="29"/>
      <c r="AD52" s="34"/>
      <c r="AE52" s="32"/>
      <c r="AF52" s="32"/>
      <c r="AG52" s="35"/>
      <c r="AH52" s="35"/>
      <c r="AI52" s="33"/>
      <c r="AJ52" s="36"/>
      <c r="AK52" s="37"/>
      <c r="AL52" s="28"/>
      <c r="AM52" s="38" t="e">
        <f t="shared" si="54"/>
        <v>#DIV/0!</v>
      </c>
      <c r="AN52" s="29"/>
      <c r="AO52" s="34"/>
      <c r="AP52" s="39"/>
      <c r="AQ52" s="32"/>
      <c r="AR52" s="40" t="e">
        <f t="shared" si="55"/>
        <v>#DIV/0!</v>
      </c>
      <c r="AS52" s="41"/>
    </row>
    <row r="53" spans="1:45">
      <c r="A53" s="42" t="s">
        <v>26</v>
      </c>
      <c r="B53" s="23">
        <v>13</v>
      </c>
      <c r="C53" s="24" t="s">
        <v>73</v>
      </c>
      <c r="D53" s="24" t="s">
        <v>28</v>
      </c>
      <c r="E53" s="24"/>
      <c r="F53" s="24" t="s">
        <v>29</v>
      </c>
      <c r="G53" s="25">
        <f t="shared" si="33"/>
        <v>1</v>
      </c>
      <c r="H53" s="25">
        <f t="shared" si="34"/>
        <v>0</v>
      </c>
      <c r="I53" s="25">
        <f t="shared" si="35"/>
        <v>0</v>
      </c>
      <c r="J53" s="25">
        <f t="shared" si="36"/>
        <v>0</v>
      </c>
      <c r="K53" s="25">
        <f t="shared" si="37"/>
        <v>0</v>
      </c>
      <c r="L53" s="25">
        <f t="shared" si="38"/>
        <v>0</v>
      </c>
      <c r="M53" s="26">
        <f t="shared" si="39"/>
        <v>41467.50277777778</v>
      </c>
      <c r="N53" s="27">
        <v>41467.67291666667</v>
      </c>
      <c r="O53" s="28">
        <f t="shared" si="40"/>
        <v>0.17013888889050577</v>
      </c>
      <c r="P53" s="29">
        <f t="shared" si="41"/>
        <v>7.3469387755102042</v>
      </c>
      <c r="Q53" s="30" t="str">
        <f t="shared" si="27"/>
        <v>(20)</v>
      </c>
      <c r="R53" s="49" t="s">
        <v>59</v>
      </c>
      <c r="S53" s="32"/>
      <c r="T53" s="32"/>
      <c r="U53" s="33" t="e">
        <f t="shared" si="44"/>
        <v>#DIV/0!</v>
      </c>
      <c r="V53" s="33" t="e">
        <f t="shared" si="45"/>
        <v>#DIV/0!</v>
      </c>
      <c r="W53" s="33"/>
      <c r="X53" s="27"/>
      <c r="Y53" s="28"/>
      <c r="Z53" s="28"/>
      <c r="AA53" s="33" t="e">
        <f t="shared" si="48"/>
        <v>#DIV/0!</v>
      </c>
      <c r="AB53" s="33" t="e">
        <f t="shared" si="49"/>
        <v>#DIV/0!</v>
      </c>
      <c r="AC53" s="29"/>
      <c r="AD53" s="34"/>
      <c r="AE53" s="32"/>
      <c r="AF53" s="32"/>
      <c r="AG53" s="35"/>
      <c r="AH53" s="35"/>
      <c r="AI53" s="33"/>
      <c r="AJ53" s="36"/>
      <c r="AK53" s="37"/>
      <c r="AL53" s="28"/>
      <c r="AM53" s="38" t="e">
        <f t="shared" si="54"/>
        <v>#DIV/0!</v>
      </c>
      <c r="AN53" s="29"/>
      <c r="AO53" s="34"/>
      <c r="AP53" s="39"/>
      <c r="AQ53" s="32"/>
      <c r="AR53" s="40" t="e">
        <f t="shared" si="55"/>
        <v>#DIV/0!</v>
      </c>
      <c r="AS53" s="41"/>
    </row>
    <row r="54" spans="1:45">
      <c r="A54" s="22" t="s">
        <v>26</v>
      </c>
      <c r="B54" s="23">
        <v>21</v>
      </c>
      <c r="C54" s="24" t="s">
        <v>74</v>
      </c>
      <c r="D54" s="24" t="s">
        <v>28</v>
      </c>
      <c r="E54" s="24"/>
      <c r="F54" s="24" t="s">
        <v>29</v>
      </c>
      <c r="G54" s="25">
        <f t="shared" si="33"/>
        <v>1</v>
      </c>
      <c r="H54" s="25">
        <f t="shared" si="34"/>
        <v>0</v>
      </c>
      <c r="I54" s="25">
        <f t="shared" si="35"/>
        <v>0</v>
      </c>
      <c r="J54" s="25">
        <f t="shared" si="36"/>
        <v>0</v>
      </c>
      <c r="K54" s="25">
        <f t="shared" si="37"/>
        <v>0</v>
      </c>
      <c r="L54" s="25">
        <f t="shared" si="38"/>
        <v>0</v>
      </c>
      <c r="M54" s="26">
        <f t="shared" si="39"/>
        <v>41467.50277777778</v>
      </c>
      <c r="N54" s="27">
        <v>41467.672222222223</v>
      </c>
      <c r="O54" s="28">
        <f t="shared" si="40"/>
        <v>0.16944444444379769</v>
      </c>
      <c r="P54" s="29">
        <f t="shared" si="41"/>
        <v>7.3770491803278686</v>
      </c>
      <c r="Q54" s="30" t="str">
        <f t="shared" si="27"/>
        <v>(19)</v>
      </c>
      <c r="R54" s="49" t="s">
        <v>59</v>
      </c>
      <c r="S54" s="32"/>
      <c r="T54" s="32"/>
      <c r="U54" s="33" t="e">
        <f t="shared" si="44"/>
        <v>#DIV/0!</v>
      </c>
      <c r="V54" s="33" t="e">
        <f t="shared" si="45"/>
        <v>#DIV/0!</v>
      </c>
      <c r="W54" s="33"/>
      <c r="X54" s="27"/>
      <c r="Y54" s="28"/>
      <c r="Z54" s="28"/>
      <c r="AA54" s="33" t="e">
        <f t="shared" si="48"/>
        <v>#DIV/0!</v>
      </c>
      <c r="AB54" s="33" t="e">
        <f t="shared" si="49"/>
        <v>#DIV/0!</v>
      </c>
      <c r="AC54" s="29"/>
      <c r="AD54" s="34"/>
      <c r="AE54" s="32"/>
      <c r="AF54" s="32"/>
      <c r="AG54" s="35"/>
      <c r="AH54" s="35"/>
      <c r="AI54" s="33"/>
      <c r="AJ54" s="36"/>
      <c r="AK54" s="37"/>
      <c r="AL54" s="28"/>
      <c r="AM54" s="38" t="e">
        <f t="shared" si="54"/>
        <v>#DIV/0!</v>
      </c>
      <c r="AN54" s="29"/>
      <c r="AO54" s="34"/>
      <c r="AP54" s="39"/>
      <c r="AQ54" s="32"/>
      <c r="AR54" s="40" t="e">
        <f t="shared" si="55"/>
        <v>#DIV/0!</v>
      </c>
      <c r="AS54" s="41"/>
    </row>
    <row r="55" spans="1:45">
      <c r="A55" s="22" t="s">
        <v>26</v>
      </c>
      <c r="B55" s="23">
        <v>31</v>
      </c>
      <c r="C55" s="52" t="s">
        <v>75</v>
      </c>
      <c r="D55" s="24" t="s">
        <v>35</v>
      </c>
      <c r="E55" s="24" t="s">
        <v>56</v>
      </c>
      <c r="F55" s="24" t="s">
        <v>29</v>
      </c>
      <c r="G55" s="25">
        <f t="shared" si="33"/>
        <v>1</v>
      </c>
      <c r="H55" s="25">
        <f t="shared" si="34"/>
        <v>0</v>
      </c>
      <c r="I55" s="25">
        <f t="shared" si="35"/>
        <v>0</v>
      </c>
      <c r="J55" s="25">
        <f t="shared" si="36"/>
        <v>0</v>
      </c>
      <c r="K55" s="25">
        <f t="shared" si="37"/>
        <v>0</v>
      </c>
      <c r="L55" s="25">
        <f t="shared" si="38"/>
        <v>0</v>
      </c>
      <c r="M55" s="26">
        <f t="shared" si="39"/>
        <v>41467.50277777778</v>
      </c>
      <c r="N55" s="27">
        <v>41467.65</v>
      </c>
      <c r="O55" s="28">
        <f t="shared" si="40"/>
        <v>0.14722222222189885</v>
      </c>
      <c r="P55" s="29">
        <f t="shared" si="41"/>
        <v>8.4905660377358494</v>
      </c>
      <c r="Q55" s="30" t="str">
        <f t="shared" si="27"/>
        <v>(7)</v>
      </c>
      <c r="R55" s="49" t="s">
        <v>59</v>
      </c>
      <c r="S55" s="32"/>
      <c r="T55" s="32"/>
      <c r="U55" s="33" t="e">
        <f t="shared" si="44"/>
        <v>#DIV/0!</v>
      </c>
      <c r="V55" s="33" t="e">
        <f t="shared" si="45"/>
        <v>#DIV/0!</v>
      </c>
      <c r="W55" s="33"/>
      <c r="X55" s="27"/>
      <c r="Y55" s="28"/>
      <c r="Z55" s="28"/>
      <c r="AA55" s="33" t="e">
        <f t="shared" si="48"/>
        <v>#DIV/0!</v>
      </c>
      <c r="AB55" s="33" t="e">
        <f t="shared" si="49"/>
        <v>#DIV/0!</v>
      </c>
      <c r="AC55" s="29"/>
      <c r="AD55" s="34"/>
      <c r="AE55" s="32"/>
      <c r="AF55" s="32"/>
      <c r="AG55" s="35"/>
      <c r="AH55" s="35"/>
      <c r="AI55" s="33"/>
      <c r="AJ55" s="36"/>
      <c r="AK55" s="37"/>
      <c r="AL55" s="28"/>
      <c r="AM55" s="38" t="e">
        <f t="shared" si="54"/>
        <v>#DIV/0!</v>
      </c>
      <c r="AN55" s="29"/>
      <c r="AO55" s="34"/>
      <c r="AP55" s="39"/>
      <c r="AQ55" s="32"/>
      <c r="AR55" s="40" t="e">
        <f t="shared" si="55"/>
        <v>#DIV/0!</v>
      </c>
      <c r="AS55" s="41"/>
    </row>
    <row r="56" spans="1:45">
      <c r="A56" s="42" t="s">
        <v>26</v>
      </c>
      <c r="B56" s="23">
        <v>34</v>
      </c>
      <c r="C56" s="24" t="s">
        <v>76</v>
      </c>
      <c r="D56" s="24" t="s">
        <v>35</v>
      </c>
      <c r="E56" s="24" t="s">
        <v>77</v>
      </c>
      <c r="F56" s="24" t="s">
        <v>29</v>
      </c>
      <c r="G56" s="25">
        <f t="shared" si="33"/>
        <v>1</v>
      </c>
      <c r="H56" s="25">
        <f t="shared" si="34"/>
        <v>0</v>
      </c>
      <c r="I56" s="25">
        <f t="shared" si="35"/>
        <v>0</v>
      </c>
      <c r="J56" s="25">
        <f t="shared" si="36"/>
        <v>0</v>
      </c>
      <c r="K56" s="25">
        <f t="shared" si="37"/>
        <v>0</v>
      </c>
      <c r="L56" s="25">
        <f t="shared" si="38"/>
        <v>0</v>
      </c>
      <c r="M56" s="26">
        <f t="shared" si="39"/>
        <v>41467.50277777778</v>
      </c>
      <c r="N56" s="27">
        <v>41467.724305555559</v>
      </c>
      <c r="O56" s="28">
        <f t="shared" si="40"/>
        <v>0.22152777777955635</v>
      </c>
      <c r="P56" s="29">
        <f t="shared" si="41"/>
        <v>5.6426332288401255</v>
      </c>
      <c r="Q56" s="30" t="str">
        <f t="shared" si="27"/>
        <v>(38)</v>
      </c>
      <c r="R56" s="49" t="s">
        <v>59</v>
      </c>
      <c r="S56" s="32"/>
      <c r="T56" s="32"/>
      <c r="U56" s="33" t="e">
        <f t="shared" si="44"/>
        <v>#DIV/0!</v>
      </c>
      <c r="V56" s="33" t="e">
        <f t="shared" si="45"/>
        <v>#DIV/0!</v>
      </c>
      <c r="W56" s="33"/>
      <c r="X56" s="27"/>
      <c r="Y56" s="28"/>
      <c r="Z56" s="28"/>
      <c r="AA56" s="33" t="e">
        <f t="shared" si="48"/>
        <v>#DIV/0!</v>
      </c>
      <c r="AB56" s="33" t="e">
        <f t="shared" si="49"/>
        <v>#DIV/0!</v>
      </c>
      <c r="AC56" s="29"/>
      <c r="AD56" s="34"/>
      <c r="AE56" s="32"/>
      <c r="AF56" s="32"/>
      <c r="AG56" s="35"/>
      <c r="AH56" s="35"/>
      <c r="AI56" s="33"/>
      <c r="AJ56" s="36"/>
      <c r="AK56" s="37"/>
      <c r="AL56" s="28"/>
      <c r="AM56" s="38" t="e">
        <f t="shared" si="54"/>
        <v>#DIV/0!</v>
      </c>
      <c r="AN56" s="29"/>
      <c r="AO56" s="34"/>
      <c r="AP56" s="39"/>
      <c r="AQ56" s="32"/>
      <c r="AR56" s="40" t="e">
        <f t="shared" si="55"/>
        <v>#DIV/0!</v>
      </c>
      <c r="AS56" s="41"/>
    </row>
    <row r="57" spans="1:45">
      <c r="A57" s="22" t="s">
        <v>26</v>
      </c>
      <c r="B57" s="23">
        <v>35</v>
      </c>
      <c r="C57" s="24" t="s">
        <v>77</v>
      </c>
      <c r="D57" s="24" t="s">
        <v>35</v>
      </c>
      <c r="E57" s="24" t="s">
        <v>77</v>
      </c>
      <c r="F57" s="24" t="s">
        <v>78</v>
      </c>
      <c r="G57" s="25">
        <f t="shared" si="33"/>
        <v>1</v>
      </c>
      <c r="H57" s="25">
        <f t="shared" si="34"/>
        <v>0</v>
      </c>
      <c r="I57" s="25">
        <f t="shared" si="35"/>
        <v>0</v>
      </c>
      <c r="J57" s="25">
        <f t="shared" si="36"/>
        <v>0</v>
      </c>
      <c r="K57" s="25">
        <f t="shared" si="37"/>
        <v>0</v>
      </c>
      <c r="L57" s="25">
        <f t="shared" si="38"/>
        <v>0</v>
      </c>
      <c r="M57" s="26">
        <f t="shared" si="39"/>
        <v>41467.50277777778</v>
      </c>
      <c r="N57" s="27">
        <v>41467.724305555559</v>
      </c>
      <c r="O57" s="28">
        <f t="shared" si="40"/>
        <v>0.22152777777955635</v>
      </c>
      <c r="P57" s="29">
        <f t="shared" si="41"/>
        <v>5.6426332288401255</v>
      </c>
      <c r="Q57" s="30" t="str">
        <f t="shared" si="27"/>
        <v>(38)</v>
      </c>
      <c r="R57" s="49" t="s">
        <v>59</v>
      </c>
      <c r="S57" s="32"/>
      <c r="T57" s="32"/>
      <c r="U57" s="33" t="e">
        <f t="shared" si="44"/>
        <v>#DIV/0!</v>
      </c>
      <c r="V57" s="33" t="e">
        <f t="shared" si="45"/>
        <v>#DIV/0!</v>
      </c>
      <c r="W57" s="33"/>
      <c r="X57" s="27"/>
      <c r="Y57" s="28"/>
      <c r="Z57" s="28"/>
      <c r="AA57" s="33" t="e">
        <f t="shared" si="48"/>
        <v>#DIV/0!</v>
      </c>
      <c r="AB57" s="33" t="e">
        <f t="shared" si="49"/>
        <v>#DIV/0!</v>
      </c>
      <c r="AC57" s="29"/>
      <c r="AD57" s="34"/>
      <c r="AE57" s="32"/>
      <c r="AF57" s="32"/>
      <c r="AG57" s="35"/>
      <c r="AH57" s="35"/>
      <c r="AI57" s="33"/>
      <c r="AJ57" s="36"/>
      <c r="AK57" s="37"/>
      <c r="AL57" s="28"/>
      <c r="AM57" s="38" t="e">
        <f t="shared" si="54"/>
        <v>#DIV/0!</v>
      </c>
      <c r="AN57" s="29"/>
      <c r="AO57" s="34"/>
      <c r="AP57" s="39"/>
      <c r="AQ57" s="32"/>
      <c r="AR57" s="40" t="e">
        <f t="shared" si="55"/>
        <v>#DIV/0!</v>
      </c>
      <c r="AS57" s="41"/>
    </row>
    <row r="58" spans="1:45">
      <c r="A58" s="42" t="s">
        <v>26</v>
      </c>
      <c r="B58" s="23">
        <v>46</v>
      </c>
      <c r="C58" s="24" t="s">
        <v>79</v>
      </c>
      <c r="D58" s="24" t="s">
        <v>35</v>
      </c>
      <c r="E58" s="24" t="s">
        <v>79</v>
      </c>
      <c r="F58" s="24" t="s">
        <v>29</v>
      </c>
      <c r="G58" s="25">
        <f t="shared" si="33"/>
        <v>1</v>
      </c>
      <c r="H58" s="25">
        <f t="shared" si="34"/>
        <v>0</v>
      </c>
      <c r="I58" s="25">
        <f t="shared" si="35"/>
        <v>0</v>
      </c>
      <c r="J58" s="25">
        <f t="shared" si="36"/>
        <v>0</v>
      </c>
      <c r="K58" s="25">
        <f t="shared" si="37"/>
        <v>0</v>
      </c>
      <c r="L58" s="25">
        <f t="shared" si="38"/>
        <v>0</v>
      </c>
      <c r="M58" s="26">
        <f t="shared" si="39"/>
        <v>41467.50277777778</v>
      </c>
      <c r="N58" s="27">
        <v>41467.753472222219</v>
      </c>
      <c r="O58" s="28">
        <f t="shared" si="40"/>
        <v>0.25069444443943212</v>
      </c>
      <c r="P58" s="29">
        <f t="shared" si="41"/>
        <v>4.986149584487535</v>
      </c>
      <c r="Q58" s="30" t="str">
        <f t="shared" si="27"/>
        <v>(43)</v>
      </c>
      <c r="R58" s="49" t="s">
        <v>59</v>
      </c>
      <c r="S58" s="32"/>
      <c r="T58" s="32"/>
      <c r="U58" s="33" t="e">
        <f t="shared" si="44"/>
        <v>#DIV/0!</v>
      </c>
      <c r="V58" s="33" t="e">
        <f t="shared" si="45"/>
        <v>#DIV/0!</v>
      </c>
      <c r="W58" s="33"/>
      <c r="X58" s="27"/>
      <c r="Y58" s="28"/>
      <c r="Z58" s="28"/>
      <c r="AA58" s="33" t="e">
        <f t="shared" si="48"/>
        <v>#DIV/0!</v>
      </c>
      <c r="AB58" s="33" t="e">
        <f t="shared" si="49"/>
        <v>#DIV/0!</v>
      </c>
      <c r="AC58" s="29"/>
      <c r="AD58" s="34"/>
      <c r="AE58" s="32"/>
      <c r="AF58" s="32"/>
      <c r="AG58" s="35"/>
      <c r="AH58" s="35"/>
      <c r="AI58" s="33"/>
      <c r="AJ58" s="27"/>
      <c r="AK58" s="37"/>
      <c r="AL58" s="28"/>
      <c r="AM58" s="38" t="e">
        <f t="shared" si="54"/>
        <v>#DIV/0!</v>
      </c>
      <c r="AN58" s="29"/>
      <c r="AO58" s="34"/>
      <c r="AP58" s="39"/>
      <c r="AQ58" s="32"/>
      <c r="AR58" s="40" t="e">
        <f t="shared" si="55"/>
        <v>#DIV/0!</v>
      </c>
      <c r="AS58" s="41"/>
    </row>
    <row r="59" spans="1:45">
      <c r="A59" s="22" t="s">
        <v>26</v>
      </c>
      <c r="B59" s="23">
        <v>47</v>
      </c>
      <c r="C59" s="24" t="s">
        <v>80</v>
      </c>
      <c r="D59" s="24" t="s">
        <v>35</v>
      </c>
      <c r="E59" s="24" t="s">
        <v>79</v>
      </c>
      <c r="F59" s="24" t="s">
        <v>29</v>
      </c>
      <c r="G59" s="25">
        <f t="shared" si="33"/>
        <v>1</v>
      </c>
      <c r="H59" s="25">
        <f t="shared" si="34"/>
        <v>0</v>
      </c>
      <c r="I59" s="25">
        <f t="shared" si="35"/>
        <v>0</v>
      </c>
      <c r="J59" s="25">
        <f t="shared" si="36"/>
        <v>0</v>
      </c>
      <c r="K59" s="25">
        <f t="shared" si="37"/>
        <v>0</v>
      </c>
      <c r="L59" s="25">
        <f t="shared" si="38"/>
        <v>0</v>
      </c>
      <c r="M59" s="26">
        <f t="shared" si="39"/>
        <v>41467.50277777778</v>
      </c>
      <c r="N59" s="27">
        <v>41467.753472222219</v>
      </c>
      <c r="O59" s="28">
        <f t="shared" si="40"/>
        <v>0.25069444443943212</v>
      </c>
      <c r="P59" s="29">
        <f t="shared" si="41"/>
        <v>4.986149584487535</v>
      </c>
      <c r="Q59" s="30" t="str">
        <f t="shared" si="27"/>
        <v>(43)</v>
      </c>
      <c r="R59" s="49" t="s">
        <v>59</v>
      </c>
      <c r="S59" s="32"/>
      <c r="T59" s="32"/>
      <c r="U59" s="33" t="e">
        <f t="shared" si="44"/>
        <v>#DIV/0!</v>
      </c>
      <c r="V59" s="33" t="e">
        <f t="shared" si="45"/>
        <v>#DIV/0!</v>
      </c>
      <c r="W59" s="33"/>
      <c r="X59" s="27"/>
      <c r="Y59" s="28"/>
      <c r="Z59" s="28"/>
      <c r="AA59" s="33" t="e">
        <f t="shared" si="48"/>
        <v>#DIV/0!</v>
      </c>
      <c r="AB59" s="33" t="e">
        <f t="shared" si="49"/>
        <v>#DIV/0!</v>
      </c>
      <c r="AC59" s="29"/>
      <c r="AD59" s="34"/>
      <c r="AE59" s="32"/>
      <c r="AF59" s="32"/>
      <c r="AG59" s="35"/>
      <c r="AH59" s="35"/>
      <c r="AI59" s="33"/>
      <c r="AJ59" s="27"/>
      <c r="AK59" s="37"/>
      <c r="AL59" s="28"/>
      <c r="AM59" s="38" t="e">
        <f t="shared" si="54"/>
        <v>#DIV/0!</v>
      </c>
      <c r="AN59" s="29"/>
      <c r="AO59" s="34"/>
      <c r="AP59" s="39"/>
      <c r="AQ59" s="32"/>
      <c r="AR59" s="40" t="e">
        <f t="shared" si="55"/>
        <v>#DIV/0!</v>
      </c>
      <c r="AS59" s="41"/>
    </row>
  </sheetData>
  <phoneticPr fontId="11" type="noConversion"/>
  <conditionalFormatting sqref="G4:L20 G33:L59">
    <cfRule type="cellIs" dxfId="0" priority="1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21" sqref="H21"/>
    </sheetView>
  </sheetViews>
  <sheetFormatPr baseColWidth="10" defaultRowHeight="15.75"/>
  <cols>
    <col min="1" max="1" width="4" style="55" customWidth="1"/>
    <col min="2" max="2" width="2.125" style="55" customWidth="1"/>
    <col min="3" max="3" width="20.75" style="55" customWidth="1"/>
    <col min="4" max="4" width="9.125" style="55" bestFit="1" customWidth="1"/>
    <col min="5" max="5" width="7.5" style="55" customWidth="1"/>
  </cols>
  <sheetData>
    <row r="1" spans="1:5">
      <c r="A1" s="56"/>
      <c r="B1" s="56"/>
      <c r="C1" s="56" t="s">
        <v>82</v>
      </c>
      <c r="D1" s="56"/>
      <c r="E1" s="56"/>
    </row>
    <row r="2" spans="1:5">
      <c r="A2" s="56">
        <v>1</v>
      </c>
      <c r="B2" s="56"/>
      <c r="C2" s="57" t="s">
        <v>27</v>
      </c>
      <c r="D2" s="57" t="s">
        <v>29</v>
      </c>
      <c r="E2" s="58">
        <v>0.99652777777373558</v>
      </c>
    </row>
    <row r="3" spans="1:5">
      <c r="A3" s="56">
        <v>2</v>
      </c>
      <c r="B3" s="56"/>
      <c r="C3" s="57" t="s">
        <v>30</v>
      </c>
      <c r="D3" s="57" t="s">
        <v>29</v>
      </c>
      <c r="E3" s="58">
        <v>1.0736111111109494</v>
      </c>
    </row>
    <row r="4" spans="1:5">
      <c r="A4" s="56">
        <v>3</v>
      </c>
      <c r="B4" s="56"/>
      <c r="C4" s="57" t="s">
        <v>31</v>
      </c>
      <c r="D4" s="57" t="s">
        <v>29</v>
      </c>
      <c r="E4" s="58">
        <v>1.1423611111094942</v>
      </c>
    </row>
    <row r="5" spans="1:5">
      <c r="A5" s="56">
        <v>4</v>
      </c>
      <c r="B5" s="56"/>
      <c r="C5" s="57" t="s">
        <v>32</v>
      </c>
      <c r="D5" s="57" t="s">
        <v>33</v>
      </c>
      <c r="E5" s="58">
        <v>1.1680555555503815</v>
      </c>
    </row>
    <row r="6" spans="1:5">
      <c r="A6" s="56">
        <v>5</v>
      </c>
      <c r="B6" s="56"/>
      <c r="C6" s="57" t="s">
        <v>34</v>
      </c>
      <c r="D6" s="57" t="s">
        <v>29</v>
      </c>
      <c r="E6" s="58">
        <v>1.1833333333343035</v>
      </c>
    </row>
    <row r="7" spans="1:5">
      <c r="A7" s="56">
        <v>6</v>
      </c>
      <c r="B7" s="56"/>
      <c r="C7" s="57" t="s">
        <v>37</v>
      </c>
      <c r="D7" s="57" t="s">
        <v>29</v>
      </c>
      <c r="E7" s="58">
        <v>1.2284722222175333</v>
      </c>
    </row>
    <row r="8" spans="1:5">
      <c r="A8" s="56">
        <v>7</v>
      </c>
      <c r="B8" s="56"/>
      <c r="C8" s="57" t="s">
        <v>38</v>
      </c>
      <c r="D8" s="57" t="s">
        <v>39</v>
      </c>
      <c r="E8" s="58">
        <v>1.3340277777751908</v>
      </c>
    </row>
    <row r="9" spans="1:5">
      <c r="A9" s="56">
        <v>8</v>
      </c>
      <c r="B9" s="56"/>
      <c r="C9" s="57" t="s">
        <v>40</v>
      </c>
      <c r="D9" s="57" t="s">
        <v>29</v>
      </c>
      <c r="E9" s="58">
        <v>1.3645833333284827</v>
      </c>
    </row>
    <row r="10" spans="1:5">
      <c r="A10" s="56">
        <v>9</v>
      </c>
      <c r="B10" s="56"/>
      <c r="C10" s="57" t="s">
        <v>42</v>
      </c>
      <c r="D10" s="57" t="s">
        <v>29</v>
      </c>
      <c r="E10" s="58">
        <v>1.4180555555503815</v>
      </c>
    </row>
    <row r="11" spans="1:5">
      <c r="A11" s="56">
        <v>10</v>
      </c>
      <c r="B11" s="56"/>
      <c r="C11" s="57" t="s">
        <v>43</v>
      </c>
      <c r="D11" s="57" t="s">
        <v>29</v>
      </c>
      <c r="E11" s="58">
        <v>1.4430555555518367</v>
      </c>
    </row>
    <row r="12" spans="1:5">
      <c r="A12" s="56">
        <v>11</v>
      </c>
      <c r="B12" s="56"/>
      <c r="C12" s="57" t="s">
        <v>44</v>
      </c>
      <c r="D12" s="57" t="s">
        <v>29</v>
      </c>
      <c r="E12" s="58">
        <v>1.4597222222218988</v>
      </c>
    </row>
    <row r="13" spans="1:5">
      <c r="A13" s="56">
        <v>12</v>
      </c>
      <c r="B13" s="56"/>
      <c r="C13" s="57" t="s">
        <v>45</v>
      </c>
      <c r="D13" s="57" t="s">
        <v>46</v>
      </c>
      <c r="E13" s="58">
        <v>1.4819444444437977</v>
      </c>
    </row>
    <row r="14" spans="1:5">
      <c r="A14" s="56">
        <v>12</v>
      </c>
      <c r="B14" s="56"/>
      <c r="C14" s="57" t="s">
        <v>47</v>
      </c>
      <c r="D14" s="57" t="s">
        <v>29</v>
      </c>
      <c r="E14" s="58">
        <v>1.4819444444437977</v>
      </c>
    </row>
    <row r="15" spans="1:5">
      <c r="A15" s="56">
        <v>14</v>
      </c>
      <c r="B15" s="56"/>
      <c r="C15" s="57" t="s">
        <v>48</v>
      </c>
      <c r="D15" s="57" t="s">
        <v>29</v>
      </c>
      <c r="E15" s="58">
        <v>1.5812499999956344</v>
      </c>
    </row>
    <row r="16" spans="1:5">
      <c r="A16" s="56">
        <v>14</v>
      </c>
      <c r="B16" s="56"/>
      <c r="C16" s="57" t="s">
        <v>49</v>
      </c>
      <c r="D16" s="57" t="s">
        <v>29</v>
      </c>
      <c r="E16" s="58">
        <v>1.5812499999956344</v>
      </c>
    </row>
    <row r="17" spans="1:5">
      <c r="A17" s="56">
        <v>14</v>
      </c>
      <c r="B17" s="56"/>
      <c r="C17" s="57" t="s">
        <v>50</v>
      </c>
      <c r="D17" s="57" t="s">
        <v>33</v>
      </c>
      <c r="E17" s="58">
        <v>1.5812499999956344</v>
      </c>
    </row>
    <row r="18" spans="1:5">
      <c r="A18" s="56"/>
      <c r="B18" s="56"/>
      <c r="C18" s="56"/>
      <c r="D18" s="56"/>
      <c r="E18" s="56"/>
    </row>
    <row r="19" spans="1:5">
      <c r="A19" s="56"/>
      <c r="B19" s="56"/>
      <c r="C19" s="57" t="s">
        <v>81</v>
      </c>
      <c r="D19" s="56"/>
      <c r="E19" s="56"/>
    </row>
    <row r="20" spans="1:5">
      <c r="A20" s="56">
        <v>1</v>
      </c>
      <c r="B20" s="56"/>
      <c r="C20" s="57" t="s">
        <v>41</v>
      </c>
      <c r="D20" s="57" t="s">
        <v>33</v>
      </c>
      <c r="E20" s="58">
        <v>1.3854166666642413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Andreas Mandt</dc:creator>
  <cp:lastModifiedBy>Gammeln</cp:lastModifiedBy>
  <cp:lastPrinted>2013-07-14T09:43:16Z</cp:lastPrinted>
  <dcterms:created xsi:type="dcterms:W3CDTF">2013-07-14T09:40:18Z</dcterms:created>
  <dcterms:modified xsi:type="dcterms:W3CDTF">2013-07-14T22:31:44Z</dcterms:modified>
</cp:coreProperties>
</file>